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24036" windowHeight="4908" tabRatio="756"/>
  </bookViews>
  <sheets>
    <sheet name="Instructions" sheetId="16" r:id="rId1"/>
    <sheet name="Unrounded Requirement Finder" sheetId="8" r:id="rId2"/>
    <sheet name="SY 15-16 Price Calculator" sheetId="1" r:id="rId3"/>
    <sheet name="SY 15-16 NonFederal Calculator" sheetId="9" r:id="rId4"/>
    <sheet name="SY 15-16 Split Calculator" sheetId="17" r:id="rId5"/>
    <sheet name="SY 2015-2016 REPORT" sheetId="11" r:id="rId6"/>
    <sheet name="SY 14-15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Instructions!$A$1:$H$178</definedName>
    <definedName name="_xlnm.Print_Area" localSheetId="3">'SY 15-16 NonFederal Calculator'!$A$1:$F$37</definedName>
    <definedName name="_xlnm.Print_Area" localSheetId="2">'SY 15-16 Price Calculator'!$A$4:$H$65</definedName>
    <definedName name="_xlnm.Print_Area" localSheetId="4">'SY 15-16 Split Calculator'!$A$4:$H$49</definedName>
    <definedName name="_xlnm.Print_Area" localSheetId="1">'Unrounded Requirement Finder'!$A$1:$F$26</definedName>
  </definedNames>
  <calcPr calcId="145621"/>
</workbook>
</file>

<file path=xl/calcChain.xml><?xml version="1.0" encoding="utf-8"?>
<calcChain xmlns="http://schemas.openxmlformats.org/spreadsheetml/2006/main">
  <c r="G41" i="11" l="1"/>
  <c r="G39" i="11"/>
  <c r="E15" i="8" l="1"/>
  <c r="D15" i="8"/>
  <c r="D7" i="8"/>
  <c r="G34" i="11" l="1"/>
  <c r="G32" i="11"/>
  <c r="G25" i="11"/>
  <c r="G22" i="11"/>
  <c r="C19" i="11"/>
  <c r="D7" i="9"/>
  <c r="D16" i="8"/>
  <c r="B18" i="20"/>
  <c r="D17" i="20"/>
  <c r="D16" i="20"/>
  <c r="D15" i="20"/>
  <c r="D14" i="20"/>
  <c r="D13" i="20"/>
  <c r="D12" i="20"/>
  <c r="D11" i="20"/>
  <c r="D10" i="20"/>
  <c r="D9" i="20"/>
  <c r="D8" i="20"/>
  <c r="D18" i="20"/>
  <c r="E18" i="20"/>
  <c r="E19" i="20"/>
  <c r="B24" i="17"/>
  <c r="D23" i="17"/>
  <c r="D22" i="17"/>
  <c r="D21" i="17"/>
  <c r="D20" i="17"/>
  <c r="D19" i="17"/>
  <c r="D18" i="17"/>
  <c r="D17" i="17"/>
  <c r="D16" i="17"/>
  <c r="D15" i="17"/>
  <c r="D14" i="17"/>
  <c r="B18" i="10"/>
  <c r="D17" i="10"/>
  <c r="D16" i="10"/>
  <c r="D15" i="10"/>
  <c r="D14" i="10"/>
  <c r="D13" i="10"/>
  <c r="D12" i="10"/>
  <c r="D11" i="10"/>
  <c r="D10" i="10"/>
  <c r="D9" i="10"/>
  <c r="D8" i="10"/>
  <c r="D50" i="1"/>
  <c r="D51" i="1"/>
  <c r="I246" i="6"/>
  <c r="G254" i="4"/>
  <c r="I254" i="4"/>
  <c r="G253" i="4"/>
  <c r="I253" i="4"/>
  <c r="B60" i="1"/>
  <c r="D59" i="1"/>
  <c r="D58" i="1"/>
  <c r="D57" i="1"/>
  <c r="D56" i="1"/>
  <c r="D55" i="1"/>
  <c r="D54" i="1"/>
  <c r="D53" i="1"/>
  <c r="D52" i="1"/>
  <c r="D503" i="6"/>
  <c r="E503" i="6"/>
  <c r="F503" i="6"/>
  <c r="G503" i="6"/>
  <c r="H503" i="6"/>
  <c r="I503" i="6"/>
  <c r="D502" i="6"/>
  <c r="E502" i="6"/>
  <c r="F502" i="6"/>
  <c r="G502" i="6"/>
  <c r="H502" i="6"/>
  <c r="I502" i="6"/>
  <c r="D501" i="6"/>
  <c r="E501" i="6"/>
  <c r="F501" i="6"/>
  <c r="G501" i="6"/>
  <c r="H501" i="6"/>
  <c r="I501" i="6"/>
  <c r="D500" i="6"/>
  <c r="E500" i="6"/>
  <c r="F500" i="6"/>
  <c r="G500" i="6"/>
  <c r="H500" i="6"/>
  <c r="I500" i="6"/>
  <c r="D499" i="6"/>
  <c r="E499" i="6"/>
  <c r="F499" i="6"/>
  <c r="G499" i="6"/>
  <c r="H499" i="6"/>
  <c r="I499" i="6"/>
  <c r="D498" i="6"/>
  <c r="E498" i="6"/>
  <c r="F498" i="6"/>
  <c r="G498" i="6"/>
  <c r="H498" i="6"/>
  <c r="I498" i="6"/>
  <c r="D497" i="6"/>
  <c r="E497" i="6"/>
  <c r="F497" i="6"/>
  <c r="G497" i="6"/>
  <c r="H497" i="6"/>
  <c r="I497" i="6"/>
  <c r="D496" i="6"/>
  <c r="E496" i="6"/>
  <c r="F496" i="6"/>
  <c r="G496" i="6"/>
  <c r="H496" i="6"/>
  <c r="I496" i="6"/>
  <c r="D495" i="6"/>
  <c r="E495" i="6"/>
  <c r="F495" i="6"/>
  <c r="G495" i="6"/>
  <c r="H495" i="6"/>
  <c r="I495" i="6"/>
  <c r="D494" i="6"/>
  <c r="E494" i="6"/>
  <c r="F494" i="6"/>
  <c r="G494" i="6"/>
  <c r="H494" i="6"/>
  <c r="I494" i="6"/>
  <c r="D493" i="6"/>
  <c r="E493" i="6"/>
  <c r="F493" i="6"/>
  <c r="G493" i="6"/>
  <c r="H493" i="6"/>
  <c r="I493" i="6"/>
  <c r="D492" i="6"/>
  <c r="E492" i="6"/>
  <c r="F492" i="6"/>
  <c r="G492" i="6"/>
  <c r="H492" i="6"/>
  <c r="I492" i="6"/>
  <c r="D491" i="6"/>
  <c r="E491" i="6"/>
  <c r="F491" i="6"/>
  <c r="G491" i="6"/>
  <c r="H491" i="6"/>
  <c r="I491" i="6"/>
  <c r="D490" i="6"/>
  <c r="E490" i="6"/>
  <c r="F490" i="6"/>
  <c r="G490" i="6"/>
  <c r="H490" i="6"/>
  <c r="I490" i="6"/>
  <c r="D489" i="6"/>
  <c r="E489" i="6"/>
  <c r="F489" i="6"/>
  <c r="G489" i="6"/>
  <c r="H489" i="6"/>
  <c r="I489" i="6"/>
  <c r="D488" i="6"/>
  <c r="E488" i="6"/>
  <c r="F488" i="6"/>
  <c r="G488" i="6"/>
  <c r="H488" i="6"/>
  <c r="I488" i="6"/>
  <c r="D487" i="6"/>
  <c r="E487" i="6"/>
  <c r="F487" i="6"/>
  <c r="G487" i="6"/>
  <c r="H487" i="6"/>
  <c r="I487" i="6"/>
  <c r="D486" i="6"/>
  <c r="E486" i="6"/>
  <c r="F486" i="6"/>
  <c r="G486" i="6"/>
  <c r="H486" i="6"/>
  <c r="I486" i="6"/>
  <c r="D485" i="6"/>
  <c r="E485" i="6"/>
  <c r="F485" i="6"/>
  <c r="G485" i="6"/>
  <c r="H485" i="6"/>
  <c r="I485" i="6"/>
  <c r="D484" i="6"/>
  <c r="E484" i="6"/>
  <c r="F484" i="6"/>
  <c r="G484" i="6"/>
  <c r="H484" i="6"/>
  <c r="I484" i="6"/>
  <c r="D483" i="6"/>
  <c r="E483" i="6"/>
  <c r="F483" i="6"/>
  <c r="G483" i="6"/>
  <c r="H483" i="6"/>
  <c r="I483" i="6"/>
  <c r="D482" i="6"/>
  <c r="E482" i="6"/>
  <c r="F482" i="6"/>
  <c r="G482" i="6"/>
  <c r="H482" i="6"/>
  <c r="I482" i="6"/>
  <c r="D481" i="6"/>
  <c r="E481" i="6"/>
  <c r="F481" i="6"/>
  <c r="G481" i="6"/>
  <c r="H481" i="6"/>
  <c r="I481" i="6"/>
  <c r="D480" i="6"/>
  <c r="E480" i="6"/>
  <c r="F480" i="6"/>
  <c r="G480" i="6"/>
  <c r="H480" i="6"/>
  <c r="I480" i="6"/>
  <c r="D479" i="6"/>
  <c r="E479" i="6"/>
  <c r="F479" i="6"/>
  <c r="G479" i="6"/>
  <c r="H479" i="6"/>
  <c r="I479" i="6"/>
  <c r="D478" i="6"/>
  <c r="E478" i="6"/>
  <c r="F478" i="6"/>
  <c r="G478" i="6"/>
  <c r="H478" i="6"/>
  <c r="I478" i="6"/>
  <c r="D477" i="6"/>
  <c r="E477" i="6"/>
  <c r="F477" i="6"/>
  <c r="G477" i="6"/>
  <c r="H477" i="6"/>
  <c r="I477" i="6"/>
  <c r="D476" i="6"/>
  <c r="E476" i="6"/>
  <c r="F476" i="6"/>
  <c r="G476" i="6"/>
  <c r="H476" i="6"/>
  <c r="I476" i="6"/>
  <c r="D475" i="6"/>
  <c r="E475" i="6"/>
  <c r="F475" i="6"/>
  <c r="G475" i="6"/>
  <c r="H475" i="6"/>
  <c r="I475" i="6"/>
  <c r="D474" i="6"/>
  <c r="E474" i="6"/>
  <c r="F474" i="6"/>
  <c r="G474" i="6"/>
  <c r="H474" i="6"/>
  <c r="I474" i="6"/>
  <c r="D473" i="6"/>
  <c r="E473" i="6"/>
  <c r="F473" i="6"/>
  <c r="G473" i="6"/>
  <c r="H473" i="6"/>
  <c r="I473" i="6"/>
  <c r="D472" i="6"/>
  <c r="E472" i="6"/>
  <c r="F472" i="6"/>
  <c r="G472" i="6"/>
  <c r="H472" i="6"/>
  <c r="I472" i="6"/>
  <c r="D471" i="6"/>
  <c r="E471" i="6"/>
  <c r="F471" i="6"/>
  <c r="G471" i="6"/>
  <c r="H471" i="6"/>
  <c r="I471" i="6"/>
  <c r="D470" i="6"/>
  <c r="E470" i="6"/>
  <c r="F470" i="6"/>
  <c r="G470" i="6"/>
  <c r="H470" i="6"/>
  <c r="I470" i="6"/>
  <c r="D469" i="6"/>
  <c r="E469" i="6"/>
  <c r="F469" i="6"/>
  <c r="G469" i="6"/>
  <c r="H469" i="6"/>
  <c r="I469" i="6"/>
  <c r="D468" i="6"/>
  <c r="E468" i="6"/>
  <c r="F468" i="6"/>
  <c r="G468" i="6"/>
  <c r="H468" i="6"/>
  <c r="I468" i="6"/>
  <c r="D467" i="6"/>
  <c r="E467" i="6"/>
  <c r="F467" i="6"/>
  <c r="G467" i="6"/>
  <c r="H467" i="6"/>
  <c r="I467" i="6"/>
  <c r="D466" i="6"/>
  <c r="E466" i="6"/>
  <c r="F466" i="6"/>
  <c r="G466" i="6"/>
  <c r="H466" i="6"/>
  <c r="I466" i="6"/>
  <c r="D465" i="6"/>
  <c r="E465" i="6"/>
  <c r="F465" i="6"/>
  <c r="G465" i="6"/>
  <c r="H465" i="6"/>
  <c r="I465" i="6"/>
  <c r="D464" i="6"/>
  <c r="E464" i="6"/>
  <c r="F464" i="6"/>
  <c r="G464" i="6"/>
  <c r="H464" i="6"/>
  <c r="I464" i="6"/>
  <c r="D463" i="6"/>
  <c r="E463" i="6"/>
  <c r="F463" i="6"/>
  <c r="G463" i="6"/>
  <c r="H463" i="6"/>
  <c r="I463" i="6"/>
  <c r="D462" i="6"/>
  <c r="E462" i="6"/>
  <c r="F462" i="6"/>
  <c r="G462" i="6"/>
  <c r="H462" i="6"/>
  <c r="I462" i="6"/>
  <c r="D461" i="6"/>
  <c r="E461" i="6"/>
  <c r="F461" i="6"/>
  <c r="G461" i="6"/>
  <c r="H461" i="6"/>
  <c r="I461" i="6"/>
  <c r="D460" i="6"/>
  <c r="E460" i="6"/>
  <c r="F460" i="6"/>
  <c r="G460" i="6"/>
  <c r="H460" i="6"/>
  <c r="I460" i="6"/>
  <c r="D459" i="6"/>
  <c r="E459" i="6"/>
  <c r="F459" i="6"/>
  <c r="G459" i="6"/>
  <c r="H459" i="6"/>
  <c r="I459" i="6"/>
  <c r="D458" i="6"/>
  <c r="E458" i="6"/>
  <c r="F458" i="6"/>
  <c r="G458" i="6"/>
  <c r="H458" i="6"/>
  <c r="I458" i="6"/>
  <c r="D457" i="6"/>
  <c r="E457" i="6"/>
  <c r="F457" i="6"/>
  <c r="G457" i="6"/>
  <c r="H457" i="6"/>
  <c r="I457" i="6"/>
  <c r="D456" i="6"/>
  <c r="E456" i="6"/>
  <c r="F456" i="6"/>
  <c r="G456" i="6"/>
  <c r="H456" i="6"/>
  <c r="I456" i="6"/>
  <c r="D455" i="6"/>
  <c r="E455" i="6"/>
  <c r="F455" i="6"/>
  <c r="G455" i="6"/>
  <c r="H455" i="6"/>
  <c r="I455" i="6"/>
  <c r="D454" i="6"/>
  <c r="E454" i="6"/>
  <c r="F454" i="6"/>
  <c r="G454" i="6"/>
  <c r="H454" i="6"/>
  <c r="I454" i="6"/>
  <c r="D453" i="6"/>
  <c r="E453" i="6"/>
  <c r="F453" i="6"/>
  <c r="G453" i="6"/>
  <c r="H453" i="6"/>
  <c r="I453" i="6"/>
  <c r="D452" i="6"/>
  <c r="E452" i="6"/>
  <c r="F452" i="6"/>
  <c r="G452" i="6"/>
  <c r="H452" i="6"/>
  <c r="I452" i="6"/>
  <c r="D451" i="6"/>
  <c r="E451" i="6"/>
  <c r="F451" i="6"/>
  <c r="G451" i="6"/>
  <c r="H451" i="6"/>
  <c r="I451" i="6"/>
  <c r="D450" i="6"/>
  <c r="E450" i="6"/>
  <c r="F450" i="6"/>
  <c r="G450" i="6"/>
  <c r="H450" i="6"/>
  <c r="I450" i="6"/>
  <c r="D449" i="6"/>
  <c r="E449" i="6"/>
  <c r="F449" i="6"/>
  <c r="G449" i="6"/>
  <c r="H449" i="6"/>
  <c r="I449" i="6"/>
  <c r="D448" i="6"/>
  <c r="E448" i="6"/>
  <c r="F448" i="6"/>
  <c r="G448" i="6"/>
  <c r="H448" i="6"/>
  <c r="I448" i="6"/>
  <c r="D447" i="6"/>
  <c r="E447" i="6"/>
  <c r="F447" i="6"/>
  <c r="G447" i="6"/>
  <c r="H447" i="6"/>
  <c r="I447" i="6"/>
  <c r="D446" i="6"/>
  <c r="E446" i="6"/>
  <c r="F446" i="6"/>
  <c r="G446" i="6"/>
  <c r="H446" i="6"/>
  <c r="I446" i="6"/>
  <c r="D445" i="6"/>
  <c r="E445" i="6"/>
  <c r="F445" i="6"/>
  <c r="G445" i="6"/>
  <c r="H445" i="6"/>
  <c r="I445" i="6"/>
  <c r="D444" i="6"/>
  <c r="E444" i="6"/>
  <c r="F444" i="6"/>
  <c r="G444" i="6"/>
  <c r="H444" i="6"/>
  <c r="I444" i="6"/>
  <c r="D443" i="6"/>
  <c r="E443" i="6"/>
  <c r="F443" i="6"/>
  <c r="G443" i="6"/>
  <c r="H443" i="6"/>
  <c r="I443" i="6"/>
  <c r="D442" i="6"/>
  <c r="E442" i="6"/>
  <c r="F442" i="6"/>
  <c r="G442" i="6"/>
  <c r="H442" i="6"/>
  <c r="I442" i="6"/>
  <c r="D441" i="6"/>
  <c r="E441" i="6"/>
  <c r="F441" i="6"/>
  <c r="G441" i="6"/>
  <c r="H441" i="6"/>
  <c r="I441" i="6"/>
  <c r="D440" i="6"/>
  <c r="E440" i="6"/>
  <c r="F440" i="6"/>
  <c r="G440" i="6"/>
  <c r="H440" i="6"/>
  <c r="I440" i="6"/>
  <c r="D439" i="6"/>
  <c r="E439" i="6"/>
  <c r="F439" i="6"/>
  <c r="G439" i="6"/>
  <c r="H439" i="6"/>
  <c r="I439" i="6"/>
  <c r="D438" i="6"/>
  <c r="E438" i="6"/>
  <c r="F438" i="6"/>
  <c r="G438" i="6"/>
  <c r="H438" i="6"/>
  <c r="I438" i="6"/>
  <c r="D437" i="6"/>
  <c r="E437" i="6"/>
  <c r="F437" i="6"/>
  <c r="G437" i="6"/>
  <c r="H437" i="6"/>
  <c r="I437" i="6"/>
  <c r="D436" i="6"/>
  <c r="E436" i="6"/>
  <c r="F436" i="6"/>
  <c r="G436" i="6"/>
  <c r="H436" i="6"/>
  <c r="I436" i="6"/>
  <c r="D435" i="6"/>
  <c r="E435" i="6"/>
  <c r="F435" i="6"/>
  <c r="G435" i="6"/>
  <c r="H435" i="6"/>
  <c r="I435" i="6"/>
  <c r="D434" i="6"/>
  <c r="E434" i="6"/>
  <c r="F434" i="6"/>
  <c r="G434" i="6"/>
  <c r="H434" i="6"/>
  <c r="I434" i="6"/>
  <c r="D433" i="6"/>
  <c r="E433" i="6"/>
  <c r="F433" i="6"/>
  <c r="G433" i="6"/>
  <c r="H433" i="6"/>
  <c r="I433" i="6"/>
  <c r="D432" i="6"/>
  <c r="E432" i="6"/>
  <c r="F432" i="6"/>
  <c r="G432" i="6"/>
  <c r="H432" i="6"/>
  <c r="I432" i="6"/>
  <c r="D431" i="6"/>
  <c r="E431" i="6"/>
  <c r="F431" i="6"/>
  <c r="G431" i="6"/>
  <c r="H431" i="6"/>
  <c r="I431" i="6"/>
  <c r="D430" i="6"/>
  <c r="E430" i="6"/>
  <c r="F430" i="6"/>
  <c r="G430" i="6"/>
  <c r="H430" i="6"/>
  <c r="I430" i="6"/>
  <c r="D429" i="6"/>
  <c r="E429" i="6"/>
  <c r="F429" i="6"/>
  <c r="G429" i="6"/>
  <c r="H429" i="6"/>
  <c r="I429" i="6"/>
  <c r="D428" i="6"/>
  <c r="E428" i="6"/>
  <c r="F428" i="6"/>
  <c r="G428" i="6"/>
  <c r="H428" i="6"/>
  <c r="I428" i="6"/>
  <c r="D427" i="6"/>
  <c r="E427" i="6"/>
  <c r="F427" i="6"/>
  <c r="G427" i="6"/>
  <c r="H427" i="6"/>
  <c r="I427" i="6"/>
  <c r="D426" i="6"/>
  <c r="E426" i="6"/>
  <c r="F426" i="6"/>
  <c r="G426" i="6"/>
  <c r="H426" i="6"/>
  <c r="I426" i="6"/>
  <c r="D425" i="6"/>
  <c r="E425" i="6"/>
  <c r="F425" i="6"/>
  <c r="G425" i="6"/>
  <c r="H425" i="6"/>
  <c r="I425" i="6"/>
  <c r="D424" i="6"/>
  <c r="E424" i="6"/>
  <c r="F424" i="6"/>
  <c r="G424" i="6"/>
  <c r="H424" i="6"/>
  <c r="I424" i="6"/>
  <c r="D423" i="6"/>
  <c r="E423" i="6"/>
  <c r="F423" i="6"/>
  <c r="G423" i="6"/>
  <c r="H423" i="6"/>
  <c r="I423" i="6"/>
  <c r="D422" i="6"/>
  <c r="E422" i="6"/>
  <c r="F422" i="6"/>
  <c r="G422" i="6"/>
  <c r="H422" i="6"/>
  <c r="I422" i="6"/>
  <c r="D421" i="6"/>
  <c r="E421" i="6"/>
  <c r="F421" i="6"/>
  <c r="G421" i="6"/>
  <c r="H421" i="6"/>
  <c r="I421" i="6"/>
  <c r="D420" i="6"/>
  <c r="E420" i="6"/>
  <c r="F420" i="6"/>
  <c r="G420" i="6"/>
  <c r="H420" i="6"/>
  <c r="I420" i="6"/>
  <c r="D419" i="6"/>
  <c r="E419" i="6"/>
  <c r="F419" i="6"/>
  <c r="G419" i="6"/>
  <c r="H419" i="6"/>
  <c r="I419" i="6"/>
  <c r="D418" i="6"/>
  <c r="E418" i="6"/>
  <c r="F418" i="6"/>
  <c r="G418" i="6"/>
  <c r="H418" i="6"/>
  <c r="I418" i="6"/>
  <c r="D417" i="6"/>
  <c r="E417" i="6"/>
  <c r="F417" i="6"/>
  <c r="G417" i="6"/>
  <c r="H417" i="6"/>
  <c r="I417" i="6"/>
  <c r="D416" i="6"/>
  <c r="E416" i="6"/>
  <c r="F416" i="6"/>
  <c r="G416" i="6"/>
  <c r="H416" i="6"/>
  <c r="I416" i="6"/>
  <c r="D415" i="6"/>
  <c r="E415" i="6"/>
  <c r="F415" i="6"/>
  <c r="G415" i="6"/>
  <c r="H415" i="6"/>
  <c r="I415" i="6"/>
  <c r="D414" i="6"/>
  <c r="E414" i="6"/>
  <c r="F414" i="6"/>
  <c r="G414" i="6"/>
  <c r="H414" i="6"/>
  <c r="I414" i="6"/>
  <c r="D413" i="6"/>
  <c r="E413" i="6"/>
  <c r="F413" i="6"/>
  <c r="G413" i="6"/>
  <c r="H413" i="6"/>
  <c r="I413" i="6"/>
  <c r="D412" i="6"/>
  <c r="E412" i="6"/>
  <c r="F412" i="6"/>
  <c r="G412" i="6"/>
  <c r="H412" i="6"/>
  <c r="I412" i="6"/>
  <c r="D411" i="6"/>
  <c r="E411" i="6"/>
  <c r="F411" i="6"/>
  <c r="G411" i="6"/>
  <c r="H411" i="6"/>
  <c r="I411" i="6"/>
  <c r="D410" i="6"/>
  <c r="E410" i="6"/>
  <c r="F410" i="6"/>
  <c r="G410" i="6"/>
  <c r="H410" i="6"/>
  <c r="I410" i="6"/>
  <c r="D409" i="6"/>
  <c r="E409" i="6"/>
  <c r="F409" i="6"/>
  <c r="G409" i="6"/>
  <c r="H409" i="6"/>
  <c r="I409" i="6"/>
  <c r="D408" i="6"/>
  <c r="E408" i="6"/>
  <c r="F408" i="6"/>
  <c r="G408" i="6"/>
  <c r="H408" i="6"/>
  <c r="I408" i="6"/>
  <c r="D407" i="6"/>
  <c r="E407" i="6"/>
  <c r="F407" i="6"/>
  <c r="G407" i="6"/>
  <c r="H407" i="6"/>
  <c r="I407" i="6"/>
  <c r="D406" i="6"/>
  <c r="E406" i="6"/>
  <c r="F406" i="6"/>
  <c r="G406" i="6"/>
  <c r="H406" i="6"/>
  <c r="I406" i="6"/>
  <c r="D405" i="6"/>
  <c r="E405" i="6"/>
  <c r="F405" i="6"/>
  <c r="G405" i="6"/>
  <c r="H405" i="6"/>
  <c r="I405" i="6"/>
  <c r="D404" i="6"/>
  <c r="E404" i="6"/>
  <c r="F404" i="6"/>
  <c r="G404" i="6"/>
  <c r="H404" i="6"/>
  <c r="I404" i="6"/>
  <c r="D403" i="6"/>
  <c r="E403" i="6"/>
  <c r="F403" i="6"/>
  <c r="G403" i="6"/>
  <c r="H403" i="6"/>
  <c r="I403" i="6"/>
  <c r="D402" i="6"/>
  <c r="E402" i="6"/>
  <c r="F402" i="6"/>
  <c r="G402" i="6"/>
  <c r="H402" i="6"/>
  <c r="I402" i="6"/>
  <c r="D401" i="6"/>
  <c r="E401" i="6"/>
  <c r="F401" i="6"/>
  <c r="G401" i="6"/>
  <c r="H401" i="6"/>
  <c r="I401" i="6"/>
  <c r="D400" i="6"/>
  <c r="E400" i="6"/>
  <c r="F400" i="6"/>
  <c r="G400" i="6"/>
  <c r="H400" i="6"/>
  <c r="I400" i="6"/>
  <c r="D399" i="6"/>
  <c r="E399" i="6"/>
  <c r="F399" i="6"/>
  <c r="G399" i="6"/>
  <c r="H399" i="6"/>
  <c r="I399" i="6"/>
  <c r="D398" i="6"/>
  <c r="E398" i="6"/>
  <c r="F398" i="6"/>
  <c r="G398" i="6"/>
  <c r="H398" i="6"/>
  <c r="I398" i="6"/>
  <c r="D397" i="6"/>
  <c r="E397" i="6"/>
  <c r="F397" i="6"/>
  <c r="G397" i="6"/>
  <c r="H397" i="6"/>
  <c r="I397" i="6"/>
  <c r="D396" i="6"/>
  <c r="E396" i="6"/>
  <c r="F396" i="6"/>
  <c r="G396" i="6"/>
  <c r="H396" i="6"/>
  <c r="I396" i="6"/>
  <c r="D395" i="6"/>
  <c r="E395" i="6"/>
  <c r="F395" i="6"/>
  <c r="G395" i="6"/>
  <c r="H395" i="6"/>
  <c r="I395" i="6"/>
  <c r="D394" i="6"/>
  <c r="E394" i="6"/>
  <c r="F394" i="6"/>
  <c r="G394" i="6"/>
  <c r="H394" i="6"/>
  <c r="I394" i="6"/>
  <c r="D393" i="6"/>
  <c r="E393" i="6"/>
  <c r="F393" i="6"/>
  <c r="G393" i="6"/>
  <c r="H393" i="6"/>
  <c r="I393" i="6"/>
  <c r="D392" i="6"/>
  <c r="E392" i="6"/>
  <c r="F392" i="6"/>
  <c r="G392" i="6"/>
  <c r="H392" i="6"/>
  <c r="I392" i="6"/>
  <c r="D391" i="6"/>
  <c r="E391" i="6"/>
  <c r="F391" i="6"/>
  <c r="G391" i="6"/>
  <c r="H391" i="6"/>
  <c r="I391" i="6"/>
  <c r="D390" i="6"/>
  <c r="E390" i="6"/>
  <c r="F390" i="6"/>
  <c r="G390" i="6"/>
  <c r="H390" i="6"/>
  <c r="I390" i="6"/>
  <c r="D389" i="6"/>
  <c r="E389" i="6"/>
  <c r="F389" i="6"/>
  <c r="G389" i="6"/>
  <c r="H389" i="6"/>
  <c r="I389" i="6"/>
  <c r="D388" i="6"/>
  <c r="E388" i="6"/>
  <c r="F388" i="6"/>
  <c r="G388" i="6"/>
  <c r="H388" i="6"/>
  <c r="I388" i="6"/>
  <c r="D387" i="6"/>
  <c r="E387" i="6"/>
  <c r="F387" i="6"/>
  <c r="G387" i="6"/>
  <c r="H387" i="6"/>
  <c r="I387" i="6"/>
  <c r="D386" i="6"/>
  <c r="E386" i="6"/>
  <c r="F386" i="6"/>
  <c r="G386" i="6"/>
  <c r="H386" i="6"/>
  <c r="I386" i="6"/>
  <c r="D385" i="6"/>
  <c r="E385" i="6"/>
  <c r="F385" i="6"/>
  <c r="G385" i="6"/>
  <c r="H385" i="6"/>
  <c r="I385" i="6"/>
  <c r="D384" i="6"/>
  <c r="E384" i="6"/>
  <c r="F384" i="6"/>
  <c r="G384" i="6"/>
  <c r="H384" i="6"/>
  <c r="I384" i="6"/>
  <c r="D383" i="6"/>
  <c r="E383" i="6"/>
  <c r="F383" i="6"/>
  <c r="G383" i="6"/>
  <c r="H383" i="6"/>
  <c r="I383" i="6"/>
  <c r="D382" i="6"/>
  <c r="E382" i="6"/>
  <c r="F382" i="6"/>
  <c r="G382" i="6"/>
  <c r="H382" i="6"/>
  <c r="I382" i="6"/>
  <c r="D381" i="6"/>
  <c r="E381" i="6"/>
  <c r="F381" i="6"/>
  <c r="G381" i="6"/>
  <c r="H381" i="6"/>
  <c r="I381" i="6"/>
  <c r="D380" i="6"/>
  <c r="E380" i="6"/>
  <c r="F380" i="6"/>
  <c r="G380" i="6"/>
  <c r="H380" i="6"/>
  <c r="I380" i="6"/>
  <c r="D379" i="6"/>
  <c r="E379" i="6"/>
  <c r="F379" i="6"/>
  <c r="G379" i="6"/>
  <c r="H379" i="6"/>
  <c r="I379" i="6"/>
  <c r="D378" i="6"/>
  <c r="E378" i="6"/>
  <c r="F378" i="6"/>
  <c r="G378" i="6"/>
  <c r="H378" i="6"/>
  <c r="I378" i="6"/>
  <c r="D377" i="6"/>
  <c r="E377" i="6"/>
  <c r="F377" i="6"/>
  <c r="G377" i="6"/>
  <c r="H377" i="6"/>
  <c r="I377" i="6"/>
  <c r="D376" i="6"/>
  <c r="E376" i="6"/>
  <c r="F376" i="6"/>
  <c r="G376" i="6"/>
  <c r="H376" i="6"/>
  <c r="I376" i="6"/>
  <c r="D375" i="6"/>
  <c r="E375" i="6"/>
  <c r="F375" i="6"/>
  <c r="G375" i="6"/>
  <c r="H375" i="6"/>
  <c r="I375" i="6"/>
  <c r="D374" i="6"/>
  <c r="E374" i="6"/>
  <c r="F374" i="6"/>
  <c r="G374" i="6"/>
  <c r="H374" i="6"/>
  <c r="I374" i="6"/>
  <c r="D373" i="6"/>
  <c r="E373" i="6"/>
  <c r="F373" i="6"/>
  <c r="G373" i="6"/>
  <c r="H373" i="6"/>
  <c r="I373" i="6"/>
  <c r="D372" i="6"/>
  <c r="E372" i="6"/>
  <c r="F372" i="6"/>
  <c r="G372" i="6"/>
  <c r="H372" i="6"/>
  <c r="I372" i="6"/>
  <c r="D371" i="6"/>
  <c r="E371" i="6"/>
  <c r="F371" i="6"/>
  <c r="G371" i="6"/>
  <c r="H371" i="6"/>
  <c r="I371" i="6"/>
  <c r="D370" i="6"/>
  <c r="E370" i="6"/>
  <c r="F370" i="6"/>
  <c r="G370" i="6"/>
  <c r="H370" i="6"/>
  <c r="I370" i="6"/>
  <c r="D369" i="6"/>
  <c r="E369" i="6"/>
  <c r="F369" i="6"/>
  <c r="G369" i="6"/>
  <c r="H369" i="6"/>
  <c r="I369" i="6"/>
  <c r="D368" i="6"/>
  <c r="E368" i="6"/>
  <c r="F368" i="6"/>
  <c r="G368" i="6"/>
  <c r="H368" i="6"/>
  <c r="I368" i="6"/>
  <c r="D367" i="6"/>
  <c r="E367" i="6"/>
  <c r="F367" i="6"/>
  <c r="G367" i="6"/>
  <c r="H367" i="6"/>
  <c r="I367" i="6"/>
  <c r="D366" i="6"/>
  <c r="E366" i="6"/>
  <c r="F366" i="6"/>
  <c r="G366" i="6"/>
  <c r="H366" i="6"/>
  <c r="I366" i="6"/>
  <c r="D365" i="6"/>
  <c r="E365" i="6"/>
  <c r="F365" i="6"/>
  <c r="G365" i="6"/>
  <c r="H365" i="6"/>
  <c r="I365" i="6"/>
  <c r="D364" i="6"/>
  <c r="E364" i="6"/>
  <c r="F364" i="6"/>
  <c r="G364" i="6"/>
  <c r="H364" i="6"/>
  <c r="I364" i="6"/>
  <c r="D363" i="6"/>
  <c r="E363" i="6"/>
  <c r="F363" i="6"/>
  <c r="G363" i="6"/>
  <c r="H363" i="6"/>
  <c r="I363" i="6"/>
  <c r="D362" i="6"/>
  <c r="E362" i="6"/>
  <c r="F362" i="6"/>
  <c r="G362" i="6"/>
  <c r="H362" i="6"/>
  <c r="I362" i="6"/>
  <c r="D361" i="6"/>
  <c r="E361" i="6"/>
  <c r="F361" i="6"/>
  <c r="G361" i="6"/>
  <c r="H361" i="6"/>
  <c r="I361" i="6"/>
  <c r="D360" i="6"/>
  <c r="E360" i="6"/>
  <c r="F360" i="6"/>
  <c r="G360" i="6"/>
  <c r="H360" i="6"/>
  <c r="I360" i="6"/>
  <c r="D359" i="6"/>
  <c r="E359" i="6"/>
  <c r="F359" i="6"/>
  <c r="G359" i="6"/>
  <c r="H359" i="6"/>
  <c r="I359" i="6"/>
  <c r="D358" i="6"/>
  <c r="E358" i="6"/>
  <c r="F358" i="6"/>
  <c r="G358" i="6"/>
  <c r="H358" i="6"/>
  <c r="I358" i="6"/>
  <c r="D357" i="6"/>
  <c r="E357" i="6"/>
  <c r="F357" i="6"/>
  <c r="G357" i="6"/>
  <c r="H357" i="6"/>
  <c r="I357" i="6"/>
  <c r="D356" i="6"/>
  <c r="E356" i="6"/>
  <c r="F356" i="6"/>
  <c r="G356" i="6"/>
  <c r="H356" i="6"/>
  <c r="I356" i="6"/>
  <c r="D355" i="6"/>
  <c r="E355" i="6"/>
  <c r="F355" i="6"/>
  <c r="G355" i="6"/>
  <c r="H355" i="6"/>
  <c r="I355" i="6"/>
  <c r="D354" i="6"/>
  <c r="E354" i="6"/>
  <c r="F354" i="6"/>
  <c r="G354" i="6"/>
  <c r="H354" i="6"/>
  <c r="I354" i="6"/>
  <c r="D353" i="6"/>
  <c r="E353" i="6"/>
  <c r="F353" i="6"/>
  <c r="G353" i="6"/>
  <c r="H353" i="6"/>
  <c r="I353" i="6"/>
  <c r="D352" i="6"/>
  <c r="E352" i="6"/>
  <c r="F352" i="6"/>
  <c r="G352" i="6"/>
  <c r="H352" i="6"/>
  <c r="I352" i="6"/>
  <c r="D351" i="6"/>
  <c r="E351" i="6"/>
  <c r="F351" i="6"/>
  <c r="G351" i="6"/>
  <c r="H351" i="6"/>
  <c r="I351" i="6"/>
  <c r="D350" i="6"/>
  <c r="E350" i="6"/>
  <c r="F350" i="6"/>
  <c r="G350" i="6"/>
  <c r="H350" i="6"/>
  <c r="I350" i="6"/>
  <c r="D349" i="6"/>
  <c r="E349" i="6"/>
  <c r="F349" i="6"/>
  <c r="G349" i="6"/>
  <c r="H349" i="6"/>
  <c r="I349" i="6"/>
  <c r="D348" i="6"/>
  <c r="E348" i="6"/>
  <c r="F348" i="6"/>
  <c r="G348" i="6"/>
  <c r="H348" i="6"/>
  <c r="I348" i="6"/>
  <c r="D347" i="6"/>
  <c r="E347" i="6"/>
  <c r="F347" i="6"/>
  <c r="G347" i="6"/>
  <c r="H347" i="6"/>
  <c r="I347" i="6"/>
  <c r="D346" i="6"/>
  <c r="E346" i="6"/>
  <c r="F346" i="6"/>
  <c r="G346" i="6"/>
  <c r="H346" i="6"/>
  <c r="I346" i="6"/>
  <c r="D345" i="6"/>
  <c r="E345" i="6"/>
  <c r="F345" i="6"/>
  <c r="G345" i="6"/>
  <c r="H345" i="6"/>
  <c r="I345" i="6"/>
  <c r="D344" i="6"/>
  <c r="E344" i="6"/>
  <c r="F344" i="6"/>
  <c r="G344" i="6"/>
  <c r="H344" i="6"/>
  <c r="I344" i="6"/>
  <c r="D343" i="6"/>
  <c r="E343" i="6"/>
  <c r="F343" i="6"/>
  <c r="G343" i="6"/>
  <c r="H343" i="6"/>
  <c r="I343" i="6"/>
  <c r="D342" i="6"/>
  <c r="E342" i="6"/>
  <c r="F342" i="6"/>
  <c r="G342" i="6"/>
  <c r="H342" i="6"/>
  <c r="I342" i="6"/>
  <c r="D341" i="6"/>
  <c r="E341" i="6"/>
  <c r="F341" i="6"/>
  <c r="G341" i="6"/>
  <c r="H341" i="6"/>
  <c r="I341" i="6"/>
  <c r="D340" i="6"/>
  <c r="E340" i="6"/>
  <c r="F340" i="6"/>
  <c r="G340" i="6"/>
  <c r="H340" i="6"/>
  <c r="I340" i="6"/>
  <c r="D339" i="6"/>
  <c r="E339" i="6"/>
  <c r="F339" i="6"/>
  <c r="G339" i="6"/>
  <c r="H339" i="6"/>
  <c r="I339" i="6"/>
  <c r="D338" i="6"/>
  <c r="E338" i="6"/>
  <c r="F338" i="6"/>
  <c r="G338" i="6"/>
  <c r="H338" i="6"/>
  <c r="I338" i="6"/>
  <c r="D337" i="6"/>
  <c r="E337" i="6"/>
  <c r="F337" i="6"/>
  <c r="G337" i="6"/>
  <c r="H337" i="6"/>
  <c r="I337" i="6"/>
  <c r="D336" i="6"/>
  <c r="E336" i="6"/>
  <c r="F336" i="6"/>
  <c r="G336" i="6"/>
  <c r="H336" i="6"/>
  <c r="I336" i="6"/>
  <c r="D335" i="6"/>
  <c r="E335" i="6"/>
  <c r="F335" i="6"/>
  <c r="G335" i="6"/>
  <c r="H335" i="6"/>
  <c r="I335" i="6"/>
  <c r="D334" i="6"/>
  <c r="E334" i="6"/>
  <c r="F334" i="6"/>
  <c r="G334" i="6"/>
  <c r="H334" i="6"/>
  <c r="I334" i="6"/>
  <c r="D333" i="6"/>
  <c r="E333" i="6"/>
  <c r="F333" i="6"/>
  <c r="G333" i="6"/>
  <c r="H333" i="6"/>
  <c r="I333" i="6"/>
  <c r="D332" i="6"/>
  <c r="E332" i="6"/>
  <c r="F332" i="6"/>
  <c r="G332" i="6"/>
  <c r="H332" i="6"/>
  <c r="I332" i="6"/>
  <c r="D331" i="6"/>
  <c r="E331" i="6"/>
  <c r="F331" i="6"/>
  <c r="G331" i="6"/>
  <c r="H331" i="6"/>
  <c r="I331" i="6"/>
  <c r="D330" i="6"/>
  <c r="E330" i="6"/>
  <c r="F330" i="6"/>
  <c r="G330" i="6"/>
  <c r="H330" i="6"/>
  <c r="I330" i="6"/>
  <c r="D329" i="6"/>
  <c r="E329" i="6"/>
  <c r="F329" i="6"/>
  <c r="G329" i="6"/>
  <c r="H329" i="6"/>
  <c r="I329" i="6"/>
  <c r="D328" i="6"/>
  <c r="E328" i="6"/>
  <c r="F328" i="6"/>
  <c r="G328" i="6"/>
  <c r="H328" i="6"/>
  <c r="I328" i="6"/>
  <c r="D327" i="6"/>
  <c r="E327" i="6"/>
  <c r="F327" i="6"/>
  <c r="G327" i="6"/>
  <c r="H327" i="6"/>
  <c r="I327" i="6"/>
  <c r="D326" i="6"/>
  <c r="E326" i="6"/>
  <c r="F326" i="6"/>
  <c r="G326" i="6"/>
  <c r="H326" i="6"/>
  <c r="I326" i="6"/>
  <c r="D325" i="6"/>
  <c r="E325" i="6"/>
  <c r="F325" i="6"/>
  <c r="G325" i="6"/>
  <c r="H325" i="6"/>
  <c r="I325" i="6"/>
  <c r="D324" i="6"/>
  <c r="E324" i="6"/>
  <c r="F324" i="6"/>
  <c r="G324" i="6"/>
  <c r="H324" i="6"/>
  <c r="I324" i="6"/>
  <c r="D323" i="6"/>
  <c r="E323" i="6"/>
  <c r="F323" i="6"/>
  <c r="G323" i="6"/>
  <c r="H323" i="6"/>
  <c r="I323" i="6"/>
  <c r="D322" i="6"/>
  <c r="E322" i="6"/>
  <c r="F322" i="6"/>
  <c r="G322" i="6"/>
  <c r="H322" i="6"/>
  <c r="I322" i="6"/>
  <c r="D321" i="6"/>
  <c r="E321" i="6"/>
  <c r="F321" i="6"/>
  <c r="G321" i="6"/>
  <c r="H321" i="6"/>
  <c r="I321" i="6"/>
  <c r="D320" i="6"/>
  <c r="E320" i="6"/>
  <c r="F320" i="6"/>
  <c r="G320" i="6"/>
  <c r="H320" i="6"/>
  <c r="I320" i="6"/>
  <c r="D319" i="6"/>
  <c r="E319" i="6"/>
  <c r="F319" i="6"/>
  <c r="G319" i="6"/>
  <c r="H319" i="6"/>
  <c r="I319" i="6"/>
  <c r="D318" i="6"/>
  <c r="E318" i="6"/>
  <c r="F318" i="6"/>
  <c r="G318" i="6"/>
  <c r="H318" i="6"/>
  <c r="I318" i="6"/>
  <c r="D317" i="6"/>
  <c r="E317" i="6"/>
  <c r="F317" i="6"/>
  <c r="G317" i="6"/>
  <c r="H317" i="6"/>
  <c r="I317" i="6"/>
  <c r="D316" i="6"/>
  <c r="E316" i="6"/>
  <c r="F316" i="6"/>
  <c r="G316" i="6"/>
  <c r="H316" i="6"/>
  <c r="I316" i="6"/>
  <c r="D315" i="6"/>
  <c r="E315" i="6"/>
  <c r="F315" i="6"/>
  <c r="G315" i="6"/>
  <c r="H315" i="6"/>
  <c r="I315" i="6"/>
  <c r="D314" i="6"/>
  <c r="E314" i="6"/>
  <c r="F314" i="6"/>
  <c r="G314" i="6"/>
  <c r="H314" i="6"/>
  <c r="I314" i="6"/>
  <c r="D313" i="6"/>
  <c r="E313" i="6"/>
  <c r="F313" i="6"/>
  <c r="G313" i="6"/>
  <c r="H313" i="6"/>
  <c r="I313" i="6"/>
  <c r="D312" i="6"/>
  <c r="E312" i="6"/>
  <c r="F312" i="6"/>
  <c r="G312" i="6"/>
  <c r="H312" i="6"/>
  <c r="I312" i="6"/>
  <c r="D311" i="6"/>
  <c r="E311" i="6"/>
  <c r="F311" i="6"/>
  <c r="G311" i="6"/>
  <c r="H311" i="6"/>
  <c r="I311" i="6"/>
  <c r="D310" i="6"/>
  <c r="E310" i="6"/>
  <c r="F310" i="6"/>
  <c r="G310" i="6"/>
  <c r="H310" i="6"/>
  <c r="I310" i="6"/>
  <c r="D309" i="6"/>
  <c r="E309" i="6"/>
  <c r="F309" i="6"/>
  <c r="G309" i="6"/>
  <c r="H309" i="6"/>
  <c r="I309" i="6"/>
  <c r="D308" i="6"/>
  <c r="E308" i="6"/>
  <c r="F308" i="6"/>
  <c r="G308" i="6"/>
  <c r="H308" i="6"/>
  <c r="I308" i="6"/>
  <c r="D307" i="6"/>
  <c r="E307" i="6"/>
  <c r="F307" i="6"/>
  <c r="G307" i="6"/>
  <c r="H307" i="6"/>
  <c r="I307" i="6"/>
  <c r="D306" i="6"/>
  <c r="E306" i="6"/>
  <c r="F306" i="6"/>
  <c r="G306" i="6"/>
  <c r="H306" i="6"/>
  <c r="I306" i="6"/>
  <c r="D305" i="6"/>
  <c r="E305" i="6"/>
  <c r="F305" i="6"/>
  <c r="G305" i="6"/>
  <c r="H305" i="6"/>
  <c r="I305" i="6"/>
  <c r="D304" i="6"/>
  <c r="E304" i="6"/>
  <c r="F304" i="6"/>
  <c r="G304" i="6"/>
  <c r="H304" i="6"/>
  <c r="I304" i="6"/>
  <c r="D303" i="6"/>
  <c r="E303" i="6"/>
  <c r="F303" i="6"/>
  <c r="G303" i="6"/>
  <c r="H303" i="6"/>
  <c r="I303" i="6"/>
  <c r="D302" i="6"/>
  <c r="E302" i="6"/>
  <c r="F302" i="6"/>
  <c r="G302" i="6"/>
  <c r="H302" i="6"/>
  <c r="I302" i="6"/>
  <c r="D301" i="6"/>
  <c r="E301" i="6"/>
  <c r="F301" i="6"/>
  <c r="G301" i="6"/>
  <c r="H301" i="6"/>
  <c r="I301" i="6"/>
  <c r="D300" i="6"/>
  <c r="E300" i="6"/>
  <c r="F300" i="6"/>
  <c r="G300" i="6"/>
  <c r="H300" i="6"/>
  <c r="I300" i="6"/>
  <c r="D299" i="6"/>
  <c r="E299" i="6"/>
  <c r="F299" i="6"/>
  <c r="G299" i="6"/>
  <c r="H299" i="6"/>
  <c r="I299" i="6"/>
  <c r="D298" i="6"/>
  <c r="E298" i="6"/>
  <c r="F298" i="6"/>
  <c r="G298" i="6"/>
  <c r="H298" i="6"/>
  <c r="I298" i="6"/>
  <c r="D297" i="6"/>
  <c r="E297" i="6"/>
  <c r="F297" i="6"/>
  <c r="G297" i="6"/>
  <c r="H297" i="6"/>
  <c r="I297" i="6"/>
  <c r="D296" i="6"/>
  <c r="E296" i="6"/>
  <c r="F296" i="6"/>
  <c r="G296" i="6"/>
  <c r="H296" i="6"/>
  <c r="I296" i="6"/>
  <c r="D295" i="6"/>
  <c r="E295" i="6"/>
  <c r="F295" i="6"/>
  <c r="G295" i="6"/>
  <c r="H295" i="6"/>
  <c r="I295" i="6"/>
  <c r="D294" i="6"/>
  <c r="E294" i="6"/>
  <c r="F294" i="6"/>
  <c r="G294" i="6"/>
  <c r="H294" i="6"/>
  <c r="I294" i="6"/>
  <c r="D293" i="6"/>
  <c r="E293" i="6"/>
  <c r="F293" i="6"/>
  <c r="G293" i="6"/>
  <c r="H293" i="6"/>
  <c r="I293" i="6"/>
  <c r="D292" i="6"/>
  <c r="E292" i="6"/>
  <c r="F292" i="6"/>
  <c r="G292" i="6"/>
  <c r="H292" i="6"/>
  <c r="I292" i="6"/>
  <c r="D291" i="6"/>
  <c r="E291" i="6"/>
  <c r="F291" i="6"/>
  <c r="G291" i="6"/>
  <c r="H291" i="6"/>
  <c r="I291" i="6"/>
  <c r="D290" i="6"/>
  <c r="E290" i="6"/>
  <c r="F290" i="6"/>
  <c r="G290" i="6"/>
  <c r="H290" i="6"/>
  <c r="I290" i="6"/>
  <c r="D289" i="6"/>
  <c r="E289" i="6"/>
  <c r="F289" i="6"/>
  <c r="G289" i="6"/>
  <c r="H289" i="6"/>
  <c r="I289" i="6"/>
  <c r="D288" i="6"/>
  <c r="E288" i="6"/>
  <c r="F288" i="6"/>
  <c r="G288" i="6"/>
  <c r="H288" i="6"/>
  <c r="I288" i="6"/>
  <c r="D287" i="6"/>
  <c r="E287" i="6"/>
  <c r="F287" i="6"/>
  <c r="G287" i="6"/>
  <c r="H287" i="6"/>
  <c r="I287" i="6"/>
  <c r="D286" i="6"/>
  <c r="E286" i="6"/>
  <c r="F286" i="6"/>
  <c r="G286" i="6"/>
  <c r="H286" i="6"/>
  <c r="I286" i="6"/>
  <c r="D285" i="6"/>
  <c r="E285" i="6"/>
  <c r="F285" i="6"/>
  <c r="G285" i="6"/>
  <c r="H285" i="6"/>
  <c r="I285" i="6"/>
  <c r="D284" i="6"/>
  <c r="E284" i="6"/>
  <c r="F284" i="6"/>
  <c r="G284" i="6"/>
  <c r="H284" i="6"/>
  <c r="I284" i="6"/>
  <c r="D283" i="6"/>
  <c r="E283" i="6"/>
  <c r="F283" i="6"/>
  <c r="G283" i="6"/>
  <c r="H283" i="6"/>
  <c r="I283" i="6"/>
  <c r="D282" i="6"/>
  <c r="E282" i="6"/>
  <c r="F282" i="6"/>
  <c r="G282" i="6"/>
  <c r="H282" i="6"/>
  <c r="I282" i="6"/>
  <c r="D281" i="6"/>
  <c r="E281" i="6"/>
  <c r="F281" i="6"/>
  <c r="G281" i="6"/>
  <c r="H281" i="6"/>
  <c r="I281" i="6"/>
  <c r="D280" i="6"/>
  <c r="E280" i="6"/>
  <c r="F280" i="6"/>
  <c r="G280" i="6"/>
  <c r="H280" i="6"/>
  <c r="I280" i="6"/>
  <c r="D279" i="6"/>
  <c r="E279" i="6"/>
  <c r="F279" i="6"/>
  <c r="G279" i="6"/>
  <c r="H279" i="6"/>
  <c r="I279" i="6"/>
  <c r="D278" i="6"/>
  <c r="E278" i="6"/>
  <c r="F278" i="6"/>
  <c r="G278" i="6"/>
  <c r="H278" i="6"/>
  <c r="I278" i="6"/>
  <c r="D277" i="6"/>
  <c r="E277" i="6"/>
  <c r="F277" i="6"/>
  <c r="G277" i="6"/>
  <c r="H277" i="6"/>
  <c r="I277" i="6"/>
  <c r="D276" i="6"/>
  <c r="E276" i="6"/>
  <c r="F276" i="6"/>
  <c r="G276" i="6"/>
  <c r="H276" i="6"/>
  <c r="I276" i="6"/>
  <c r="D275" i="6"/>
  <c r="E275" i="6"/>
  <c r="F275" i="6"/>
  <c r="G275" i="6"/>
  <c r="H275" i="6"/>
  <c r="I275" i="6"/>
  <c r="D274" i="6"/>
  <c r="E274" i="6"/>
  <c r="F274" i="6"/>
  <c r="G274" i="6"/>
  <c r="H274" i="6"/>
  <c r="I274" i="6"/>
  <c r="D273" i="6"/>
  <c r="E273" i="6"/>
  <c r="F273" i="6"/>
  <c r="G273" i="6"/>
  <c r="H273" i="6"/>
  <c r="I273" i="6"/>
  <c r="D272" i="6"/>
  <c r="E272" i="6"/>
  <c r="F272" i="6"/>
  <c r="G272" i="6"/>
  <c r="H272" i="6"/>
  <c r="I272" i="6"/>
  <c r="D271" i="6"/>
  <c r="E271" i="6"/>
  <c r="F271" i="6"/>
  <c r="G271" i="6"/>
  <c r="H271" i="6"/>
  <c r="I271" i="6"/>
  <c r="D270" i="6"/>
  <c r="E270" i="6"/>
  <c r="F270" i="6"/>
  <c r="G270" i="6"/>
  <c r="H270" i="6"/>
  <c r="I270" i="6"/>
  <c r="D269" i="6"/>
  <c r="E269" i="6"/>
  <c r="F269" i="6"/>
  <c r="G269" i="6"/>
  <c r="H269" i="6"/>
  <c r="I269" i="6"/>
  <c r="D268" i="6"/>
  <c r="E268" i="6"/>
  <c r="F268" i="6"/>
  <c r="G268" i="6"/>
  <c r="H268" i="6"/>
  <c r="I268" i="6"/>
  <c r="D267" i="6"/>
  <c r="E267" i="6"/>
  <c r="F267" i="6"/>
  <c r="G267" i="6"/>
  <c r="H267" i="6"/>
  <c r="I267" i="6"/>
  <c r="D266" i="6"/>
  <c r="E266" i="6"/>
  <c r="F266" i="6"/>
  <c r="G266" i="6"/>
  <c r="H266" i="6"/>
  <c r="I266" i="6"/>
  <c r="D265" i="6"/>
  <c r="E265" i="6"/>
  <c r="F265" i="6"/>
  <c r="G265" i="6"/>
  <c r="H265" i="6"/>
  <c r="I265" i="6"/>
  <c r="D264" i="6"/>
  <c r="E264" i="6"/>
  <c r="F264" i="6"/>
  <c r="G264" i="6"/>
  <c r="H264" i="6"/>
  <c r="I264" i="6"/>
  <c r="D263" i="6"/>
  <c r="E263" i="6"/>
  <c r="F263" i="6"/>
  <c r="G263" i="6"/>
  <c r="H263" i="6"/>
  <c r="I263" i="6"/>
  <c r="D262" i="6"/>
  <c r="E262" i="6"/>
  <c r="F262" i="6"/>
  <c r="G262" i="6"/>
  <c r="H262" i="6"/>
  <c r="I262" i="6"/>
  <c r="D261" i="6"/>
  <c r="E261" i="6"/>
  <c r="F261" i="6"/>
  <c r="G261" i="6"/>
  <c r="H261" i="6"/>
  <c r="I261" i="6"/>
  <c r="D260" i="6"/>
  <c r="E260" i="6"/>
  <c r="F260" i="6"/>
  <c r="G260" i="6"/>
  <c r="H260" i="6"/>
  <c r="I260" i="6"/>
  <c r="D259" i="6"/>
  <c r="E259" i="6"/>
  <c r="F259" i="6"/>
  <c r="G259" i="6"/>
  <c r="H259" i="6"/>
  <c r="I259" i="6"/>
  <c r="D258" i="6"/>
  <c r="E258" i="6"/>
  <c r="F258" i="6"/>
  <c r="G258" i="6"/>
  <c r="H258" i="6"/>
  <c r="I258" i="6"/>
  <c r="D257" i="6"/>
  <c r="E257" i="6"/>
  <c r="F257" i="6"/>
  <c r="G257" i="6"/>
  <c r="H257" i="6"/>
  <c r="I257" i="6"/>
  <c r="D256" i="6"/>
  <c r="E256" i="6"/>
  <c r="F256" i="6"/>
  <c r="G256" i="6"/>
  <c r="H256" i="6"/>
  <c r="I256" i="6"/>
  <c r="D255" i="6"/>
  <c r="E255" i="6"/>
  <c r="F255" i="6"/>
  <c r="G255" i="6"/>
  <c r="H255" i="6"/>
  <c r="I255" i="6"/>
  <c r="D254" i="6"/>
  <c r="E254" i="6"/>
  <c r="F254" i="6"/>
  <c r="G254" i="6"/>
  <c r="H254" i="6"/>
  <c r="I254" i="6"/>
  <c r="D253" i="6"/>
  <c r="E253" i="6"/>
  <c r="F253" i="6"/>
  <c r="G253" i="6"/>
  <c r="H253" i="6"/>
  <c r="I253" i="6"/>
  <c r="D252" i="6"/>
  <c r="E252" i="6"/>
  <c r="F252" i="6"/>
  <c r="G252" i="6"/>
  <c r="H252" i="6"/>
  <c r="I252" i="6"/>
  <c r="D251" i="6"/>
  <c r="E251" i="6"/>
  <c r="F251" i="6"/>
  <c r="G251" i="6"/>
  <c r="H251" i="6"/>
  <c r="I251" i="6"/>
  <c r="D250" i="6"/>
  <c r="E250" i="6"/>
  <c r="F250" i="6"/>
  <c r="G250" i="6"/>
  <c r="H250" i="6"/>
  <c r="I250" i="6"/>
  <c r="G249" i="6"/>
  <c r="I249" i="6"/>
  <c r="D249" i="6"/>
  <c r="E249" i="6"/>
  <c r="G248" i="6"/>
  <c r="I248" i="6"/>
  <c r="D248" i="6"/>
  <c r="E248" i="6"/>
  <c r="G247" i="6"/>
  <c r="I247" i="6"/>
  <c r="D247" i="6"/>
  <c r="E247" i="6"/>
  <c r="G246" i="6"/>
  <c r="D246" i="6"/>
  <c r="E246" i="6"/>
  <c r="G245" i="6"/>
  <c r="H245" i="6"/>
  <c r="I245" i="6"/>
  <c r="D245" i="6"/>
  <c r="E245" i="6"/>
  <c r="G244" i="6"/>
  <c r="H244" i="6"/>
  <c r="I244" i="6"/>
  <c r="D244" i="6"/>
  <c r="E244" i="6"/>
  <c r="G243" i="6"/>
  <c r="H243" i="6"/>
  <c r="I243" i="6"/>
  <c r="D243" i="6"/>
  <c r="E243" i="6"/>
  <c r="G242" i="6"/>
  <c r="H242" i="6"/>
  <c r="I242" i="6"/>
  <c r="D242" i="6"/>
  <c r="E242" i="6"/>
  <c r="D241" i="6"/>
  <c r="E241" i="6"/>
  <c r="F241" i="6"/>
  <c r="G241" i="6"/>
  <c r="H241" i="6"/>
  <c r="I241" i="6"/>
  <c r="D240" i="6"/>
  <c r="E240" i="6"/>
  <c r="F240" i="6"/>
  <c r="G240" i="6"/>
  <c r="H240" i="6"/>
  <c r="I240" i="6"/>
  <c r="D239" i="6"/>
  <c r="E239" i="6"/>
  <c r="F239" i="6"/>
  <c r="G239" i="6"/>
  <c r="H239" i="6"/>
  <c r="I239" i="6"/>
  <c r="D238" i="6"/>
  <c r="E238" i="6"/>
  <c r="F238" i="6"/>
  <c r="G238" i="6"/>
  <c r="H238" i="6"/>
  <c r="I238" i="6"/>
  <c r="D237" i="6"/>
  <c r="E237" i="6"/>
  <c r="F237" i="6"/>
  <c r="G237" i="6"/>
  <c r="H237" i="6"/>
  <c r="I237" i="6"/>
  <c r="D236" i="6"/>
  <c r="E236" i="6"/>
  <c r="F236" i="6"/>
  <c r="G236" i="6"/>
  <c r="H236" i="6"/>
  <c r="I236" i="6"/>
  <c r="D235" i="6"/>
  <c r="E235" i="6"/>
  <c r="F235" i="6"/>
  <c r="G235" i="6"/>
  <c r="H235" i="6"/>
  <c r="I235" i="6"/>
  <c r="D234" i="6"/>
  <c r="E234" i="6"/>
  <c r="F234" i="6"/>
  <c r="G234" i="6"/>
  <c r="H234" i="6"/>
  <c r="I234" i="6"/>
  <c r="D233" i="6"/>
  <c r="E233" i="6"/>
  <c r="F233" i="6"/>
  <c r="G233" i="6"/>
  <c r="H233" i="6"/>
  <c r="I233" i="6"/>
  <c r="D232" i="6"/>
  <c r="E232" i="6"/>
  <c r="F232" i="6"/>
  <c r="G232" i="6"/>
  <c r="H232" i="6"/>
  <c r="I232" i="6"/>
  <c r="D231" i="6"/>
  <c r="E231" i="6"/>
  <c r="F231" i="6"/>
  <c r="G231" i="6"/>
  <c r="H231" i="6"/>
  <c r="I231" i="6"/>
  <c r="D230" i="6"/>
  <c r="E230" i="6"/>
  <c r="F230" i="6"/>
  <c r="G230" i="6"/>
  <c r="H230" i="6"/>
  <c r="I230" i="6"/>
  <c r="D229" i="6"/>
  <c r="E229" i="6"/>
  <c r="F229" i="6"/>
  <c r="G229" i="6"/>
  <c r="H229" i="6"/>
  <c r="I229" i="6"/>
  <c r="D228" i="6"/>
  <c r="E228" i="6"/>
  <c r="F228" i="6"/>
  <c r="G228" i="6"/>
  <c r="H228" i="6"/>
  <c r="I228" i="6"/>
  <c r="D227" i="6"/>
  <c r="E227" i="6"/>
  <c r="F227" i="6"/>
  <c r="G227" i="6"/>
  <c r="H227" i="6"/>
  <c r="I227" i="6"/>
  <c r="D226" i="6"/>
  <c r="E226" i="6"/>
  <c r="F226" i="6"/>
  <c r="G226" i="6"/>
  <c r="H226" i="6"/>
  <c r="I226" i="6"/>
  <c r="D225" i="6"/>
  <c r="E225" i="6"/>
  <c r="F225" i="6"/>
  <c r="G225" i="6"/>
  <c r="H225" i="6"/>
  <c r="I225" i="6"/>
  <c r="D224" i="6"/>
  <c r="E224" i="6"/>
  <c r="F224" i="6"/>
  <c r="G224" i="6"/>
  <c r="H224" i="6"/>
  <c r="I224" i="6"/>
  <c r="D223" i="6"/>
  <c r="E223" i="6"/>
  <c r="F223" i="6"/>
  <c r="G223" i="6"/>
  <c r="H223" i="6"/>
  <c r="I223" i="6"/>
  <c r="D222" i="6"/>
  <c r="E222" i="6"/>
  <c r="F222" i="6"/>
  <c r="G222" i="6"/>
  <c r="H222" i="6"/>
  <c r="I222" i="6"/>
  <c r="D221" i="6"/>
  <c r="E221" i="6"/>
  <c r="F221" i="6"/>
  <c r="G221" i="6"/>
  <c r="H221" i="6"/>
  <c r="I221" i="6"/>
  <c r="D220" i="6"/>
  <c r="E220" i="6"/>
  <c r="F220" i="6"/>
  <c r="G220" i="6"/>
  <c r="H220" i="6"/>
  <c r="I220" i="6"/>
  <c r="D219" i="6"/>
  <c r="E219" i="6"/>
  <c r="F219" i="6"/>
  <c r="G219" i="6"/>
  <c r="H219" i="6"/>
  <c r="I219" i="6"/>
  <c r="D218" i="6"/>
  <c r="E218" i="6"/>
  <c r="F218" i="6"/>
  <c r="G218" i="6"/>
  <c r="H218" i="6"/>
  <c r="I218" i="6"/>
  <c r="D217" i="6"/>
  <c r="E217" i="6"/>
  <c r="F217" i="6"/>
  <c r="G217" i="6"/>
  <c r="H217" i="6"/>
  <c r="I217" i="6"/>
  <c r="D216" i="6"/>
  <c r="E216" i="6"/>
  <c r="F216" i="6"/>
  <c r="G216" i="6"/>
  <c r="H216" i="6"/>
  <c r="I216" i="6"/>
  <c r="D215" i="6"/>
  <c r="E215" i="6"/>
  <c r="F215" i="6"/>
  <c r="G215" i="6"/>
  <c r="H215" i="6"/>
  <c r="I215" i="6"/>
  <c r="D214" i="6"/>
  <c r="E214" i="6"/>
  <c r="F214" i="6"/>
  <c r="G214" i="6"/>
  <c r="H214" i="6"/>
  <c r="I214" i="6"/>
  <c r="D213" i="6"/>
  <c r="E213" i="6"/>
  <c r="F213" i="6"/>
  <c r="G213" i="6"/>
  <c r="H213" i="6"/>
  <c r="I213" i="6"/>
  <c r="D212" i="6"/>
  <c r="E212" i="6"/>
  <c r="F212" i="6"/>
  <c r="G212" i="6"/>
  <c r="H212" i="6"/>
  <c r="I212" i="6"/>
  <c r="D211" i="6"/>
  <c r="E211" i="6"/>
  <c r="F211" i="6"/>
  <c r="G211" i="6"/>
  <c r="H211" i="6"/>
  <c r="I211" i="6"/>
  <c r="D210" i="6"/>
  <c r="E210" i="6"/>
  <c r="F210" i="6"/>
  <c r="G210" i="6"/>
  <c r="H210" i="6"/>
  <c r="I210" i="6"/>
  <c r="D209" i="6"/>
  <c r="E209" i="6"/>
  <c r="F209" i="6"/>
  <c r="G209" i="6"/>
  <c r="H209" i="6"/>
  <c r="I209" i="6"/>
  <c r="D208" i="6"/>
  <c r="E208" i="6"/>
  <c r="F208" i="6"/>
  <c r="G208" i="6"/>
  <c r="H208" i="6"/>
  <c r="I208" i="6"/>
  <c r="D207" i="6"/>
  <c r="E207" i="6"/>
  <c r="F207" i="6"/>
  <c r="G207" i="6"/>
  <c r="H207" i="6"/>
  <c r="I207" i="6"/>
  <c r="D206" i="6"/>
  <c r="E206" i="6"/>
  <c r="F206" i="6"/>
  <c r="G206" i="6"/>
  <c r="H206" i="6"/>
  <c r="I206" i="6"/>
  <c r="D205" i="6"/>
  <c r="E205" i="6"/>
  <c r="F205" i="6"/>
  <c r="G205" i="6"/>
  <c r="H205" i="6"/>
  <c r="I205" i="6"/>
  <c r="D204" i="6"/>
  <c r="E204" i="6"/>
  <c r="F204" i="6"/>
  <c r="G204" i="6"/>
  <c r="H204" i="6"/>
  <c r="I204" i="6"/>
  <c r="D203" i="6"/>
  <c r="E203" i="6"/>
  <c r="F203" i="6"/>
  <c r="G203" i="6"/>
  <c r="H203" i="6"/>
  <c r="I203" i="6"/>
  <c r="D202" i="6"/>
  <c r="E202" i="6"/>
  <c r="F202" i="6"/>
  <c r="G202" i="6"/>
  <c r="H202" i="6"/>
  <c r="I202" i="6"/>
  <c r="D201" i="6"/>
  <c r="E201" i="6"/>
  <c r="F201" i="6"/>
  <c r="G201" i="6"/>
  <c r="H201" i="6"/>
  <c r="I201" i="6"/>
  <c r="D200" i="6"/>
  <c r="E200" i="6"/>
  <c r="F200" i="6"/>
  <c r="G200" i="6"/>
  <c r="H200" i="6"/>
  <c r="I200" i="6"/>
  <c r="D199" i="6"/>
  <c r="E199" i="6"/>
  <c r="F199" i="6"/>
  <c r="G199" i="6"/>
  <c r="H199" i="6"/>
  <c r="I199" i="6"/>
  <c r="D198" i="6"/>
  <c r="E198" i="6"/>
  <c r="F198" i="6"/>
  <c r="G198" i="6"/>
  <c r="H198" i="6"/>
  <c r="I198" i="6"/>
  <c r="D197" i="6"/>
  <c r="E197" i="6"/>
  <c r="F197" i="6"/>
  <c r="G197" i="6"/>
  <c r="H197" i="6"/>
  <c r="I197" i="6"/>
  <c r="D196" i="6"/>
  <c r="E196" i="6"/>
  <c r="F196" i="6"/>
  <c r="G196" i="6"/>
  <c r="H196" i="6"/>
  <c r="I196" i="6"/>
  <c r="D195" i="6"/>
  <c r="E195" i="6"/>
  <c r="F195" i="6"/>
  <c r="G195" i="6"/>
  <c r="H195" i="6"/>
  <c r="I195" i="6"/>
  <c r="D194" i="6"/>
  <c r="E194" i="6"/>
  <c r="F194" i="6"/>
  <c r="G194" i="6"/>
  <c r="H194" i="6"/>
  <c r="I194" i="6"/>
  <c r="D193" i="6"/>
  <c r="E193" i="6"/>
  <c r="F193" i="6"/>
  <c r="G193" i="6"/>
  <c r="H193" i="6"/>
  <c r="I193" i="6"/>
  <c r="D192" i="6"/>
  <c r="E192" i="6"/>
  <c r="F192" i="6"/>
  <c r="G192" i="6"/>
  <c r="H192" i="6"/>
  <c r="I192" i="6"/>
  <c r="D191" i="6"/>
  <c r="E191" i="6"/>
  <c r="F191" i="6"/>
  <c r="G191" i="6"/>
  <c r="H191" i="6"/>
  <c r="I191" i="6"/>
  <c r="D190" i="6"/>
  <c r="E190" i="6"/>
  <c r="F190" i="6"/>
  <c r="G190" i="6"/>
  <c r="H190" i="6"/>
  <c r="I190" i="6"/>
  <c r="D189" i="6"/>
  <c r="E189" i="6"/>
  <c r="F189" i="6"/>
  <c r="G189" i="6"/>
  <c r="H189" i="6"/>
  <c r="I189" i="6"/>
  <c r="D188" i="6"/>
  <c r="E188" i="6"/>
  <c r="F188" i="6"/>
  <c r="G188" i="6"/>
  <c r="H188" i="6"/>
  <c r="I188" i="6"/>
  <c r="D187" i="6"/>
  <c r="E187" i="6"/>
  <c r="F187" i="6"/>
  <c r="G187" i="6"/>
  <c r="H187" i="6"/>
  <c r="I187" i="6"/>
  <c r="D186" i="6"/>
  <c r="E186" i="6"/>
  <c r="F186" i="6"/>
  <c r="G186" i="6"/>
  <c r="H186" i="6"/>
  <c r="I186" i="6"/>
  <c r="D185" i="6"/>
  <c r="E185" i="6"/>
  <c r="F185" i="6"/>
  <c r="G185" i="6"/>
  <c r="H185" i="6"/>
  <c r="I185" i="6"/>
  <c r="D184" i="6"/>
  <c r="E184" i="6"/>
  <c r="F184" i="6"/>
  <c r="G184" i="6"/>
  <c r="H184" i="6"/>
  <c r="I184" i="6"/>
  <c r="D183" i="6"/>
  <c r="E183" i="6"/>
  <c r="F183" i="6"/>
  <c r="G183" i="6"/>
  <c r="H183" i="6"/>
  <c r="I183" i="6"/>
  <c r="D182" i="6"/>
  <c r="E182" i="6"/>
  <c r="F182" i="6"/>
  <c r="G182" i="6"/>
  <c r="H182" i="6"/>
  <c r="I182" i="6"/>
  <c r="D181" i="6"/>
  <c r="E181" i="6"/>
  <c r="F181" i="6"/>
  <c r="G181" i="6"/>
  <c r="H181" i="6"/>
  <c r="I181" i="6"/>
  <c r="D180" i="6"/>
  <c r="E180" i="6"/>
  <c r="F180" i="6"/>
  <c r="G180" i="6"/>
  <c r="H180" i="6"/>
  <c r="I180" i="6"/>
  <c r="D179" i="6"/>
  <c r="E179" i="6"/>
  <c r="F179" i="6"/>
  <c r="G179" i="6"/>
  <c r="H179" i="6"/>
  <c r="I179" i="6"/>
  <c r="D178" i="6"/>
  <c r="E178" i="6"/>
  <c r="F178" i="6"/>
  <c r="G178" i="6"/>
  <c r="H178" i="6"/>
  <c r="I178" i="6"/>
  <c r="D177" i="6"/>
  <c r="E177" i="6"/>
  <c r="F177" i="6"/>
  <c r="G177" i="6"/>
  <c r="H177" i="6"/>
  <c r="I177" i="6"/>
  <c r="D176" i="6"/>
  <c r="E176" i="6"/>
  <c r="F176" i="6"/>
  <c r="G176" i="6"/>
  <c r="H176" i="6"/>
  <c r="I176" i="6"/>
  <c r="D175" i="6"/>
  <c r="E175" i="6"/>
  <c r="F175" i="6"/>
  <c r="G175" i="6"/>
  <c r="H175" i="6"/>
  <c r="I175" i="6"/>
  <c r="D174" i="6"/>
  <c r="E174" i="6"/>
  <c r="F174" i="6"/>
  <c r="G174" i="6"/>
  <c r="H174" i="6"/>
  <c r="I174" i="6"/>
  <c r="D173" i="6"/>
  <c r="E173" i="6"/>
  <c r="F173" i="6"/>
  <c r="G173" i="6"/>
  <c r="H173" i="6"/>
  <c r="I173" i="6"/>
  <c r="D172" i="6"/>
  <c r="E172" i="6"/>
  <c r="F172" i="6"/>
  <c r="G172" i="6"/>
  <c r="H172" i="6"/>
  <c r="I172" i="6"/>
  <c r="D171" i="6"/>
  <c r="E171" i="6"/>
  <c r="F171" i="6"/>
  <c r="G171" i="6"/>
  <c r="H171" i="6"/>
  <c r="I171" i="6"/>
  <c r="D170" i="6"/>
  <c r="E170" i="6"/>
  <c r="F170" i="6"/>
  <c r="G170" i="6"/>
  <c r="H170" i="6"/>
  <c r="I170" i="6"/>
  <c r="D169" i="6"/>
  <c r="E169" i="6"/>
  <c r="F169" i="6"/>
  <c r="G169" i="6"/>
  <c r="H169" i="6"/>
  <c r="I169" i="6"/>
  <c r="D168" i="6"/>
  <c r="E168" i="6"/>
  <c r="F168" i="6"/>
  <c r="G168" i="6"/>
  <c r="H168" i="6"/>
  <c r="I168" i="6"/>
  <c r="D167" i="6"/>
  <c r="E167" i="6"/>
  <c r="F167" i="6"/>
  <c r="G167" i="6"/>
  <c r="H167" i="6"/>
  <c r="I167" i="6"/>
  <c r="D166" i="6"/>
  <c r="E166" i="6"/>
  <c r="F166" i="6"/>
  <c r="G166" i="6"/>
  <c r="H166" i="6"/>
  <c r="I166" i="6"/>
  <c r="D165" i="6"/>
  <c r="E165" i="6"/>
  <c r="F165" i="6"/>
  <c r="G165" i="6"/>
  <c r="H165" i="6"/>
  <c r="I165" i="6"/>
  <c r="D164" i="6"/>
  <c r="E164" i="6"/>
  <c r="F164" i="6"/>
  <c r="G164" i="6"/>
  <c r="H164" i="6"/>
  <c r="I164" i="6"/>
  <c r="D163" i="6"/>
  <c r="E163" i="6"/>
  <c r="F163" i="6"/>
  <c r="G163" i="6"/>
  <c r="H163" i="6"/>
  <c r="I163" i="6"/>
  <c r="D162" i="6"/>
  <c r="E162" i="6"/>
  <c r="F162" i="6"/>
  <c r="G162" i="6"/>
  <c r="H162" i="6"/>
  <c r="I162" i="6"/>
  <c r="D161" i="6"/>
  <c r="E161" i="6"/>
  <c r="F161" i="6"/>
  <c r="G161" i="6"/>
  <c r="H161" i="6"/>
  <c r="I161" i="6"/>
  <c r="D160" i="6"/>
  <c r="E160" i="6"/>
  <c r="F160" i="6"/>
  <c r="G160" i="6"/>
  <c r="H160" i="6"/>
  <c r="I160" i="6"/>
  <c r="D159" i="6"/>
  <c r="E159" i="6"/>
  <c r="F159" i="6"/>
  <c r="G159" i="6"/>
  <c r="H159" i="6"/>
  <c r="I159" i="6"/>
  <c r="D158" i="6"/>
  <c r="E158" i="6"/>
  <c r="F158" i="6"/>
  <c r="G158" i="6"/>
  <c r="H158" i="6"/>
  <c r="I158" i="6"/>
  <c r="D157" i="6"/>
  <c r="E157" i="6"/>
  <c r="F157" i="6"/>
  <c r="G157" i="6"/>
  <c r="H157" i="6"/>
  <c r="I157" i="6"/>
  <c r="D156" i="6"/>
  <c r="E156" i="6"/>
  <c r="F156" i="6"/>
  <c r="G156" i="6"/>
  <c r="H156" i="6"/>
  <c r="I156" i="6"/>
  <c r="D155" i="6"/>
  <c r="E155" i="6"/>
  <c r="F155" i="6"/>
  <c r="G155" i="6"/>
  <c r="H155" i="6"/>
  <c r="I155" i="6"/>
  <c r="D154" i="6"/>
  <c r="E154" i="6"/>
  <c r="F154" i="6"/>
  <c r="G154" i="6"/>
  <c r="H154" i="6"/>
  <c r="I154" i="6"/>
  <c r="D153" i="6"/>
  <c r="E153" i="6"/>
  <c r="F153" i="6"/>
  <c r="G153" i="6"/>
  <c r="H153" i="6"/>
  <c r="I153" i="6"/>
  <c r="D152" i="6"/>
  <c r="E152" i="6"/>
  <c r="F152" i="6"/>
  <c r="G152" i="6"/>
  <c r="H152" i="6"/>
  <c r="I152" i="6"/>
  <c r="D151" i="6"/>
  <c r="E151" i="6"/>
  <c r="F151" i="6"/>
  <c r="G151" i="6"/>
  <c r="H151" i="6"/>
  <c r="I151" i="6"/>
  <c r="D150" i="6"/>
  <c r="E150" i="6"/>
  <c r="F150" i="6"/>
  <c r="G150" i="6"/>
  <c r="H150" i="6"/>
  <c r="I150" i="6"/>
  <c r="D149" i="6"/>
  <c r="E149" i="6"/>
  <c r="F149" i="6"/>
  <c r="G149" i="6"/>
  <c r="H149" i="6"/>
  <c r="I149" i="6"/>
  <c r="D148" i="6"/>
  <c r="E148" i="6"/>
  <c r="F148" i="6"/>
  <c r="G148" i="6"/>
  <c r="H148" i="6"/>
  <c r="I148" i="6"/>
  <c r="D147" i="6"/>
  <c r="E147" i="6"/>
  <c r="F147" i="6"/>
  <c r="G147" i="6"/>
  <c r="H147" i="6"/>
  <c r="I147" i="6"/>
  <c r="D146" i="6"/>
  <c r="E146" i="6"/>
  <c r="F146" i="6"/>
  <c r="G146" i="6"/>
  <c r="H146" i="6"/>
  <c r="I146" i="6"/>
  <c r="D145" i="6"/>
  <c r="E145" i="6"/>
  <c r="F145" i="6"/>
  <c r="G145" i="6"/>
  <c r="H145" i="6"/>
  <c r="I145" i="6"/>
  <c r="D144" i="6"/>
  <c r="E144" i="6"/>
  <c r="F144" i="6"/>
  <c r="G144" i="6"/>
  <c r="H144" i="6"/>
  <c r="I144" i="6"/>
  <c r="D143" i="6"/>
  <c r="E143" i="6"/>
  <c r="F143" i="6"/>
  <c r="G143" i="6"/>
  <c r="H143" i="6"/>
  <c r="I143" i="6"/>
  <c r="D142" i="6"/>
  <c r="E142" i="6"/>
  <c r="F142" i="6"/>
  <c r="G142" i="6"/>
  <c r="H142" i="6"/>
  <c r="I142" i="6"/>
  <c r="D141" i="6"/>
  <c r="E141" i="6"/>
  <c r="F141" i="6"/>
  <c r="G141" i="6"/>
  <c r="H141" i="6"/>
  <c r="I141" i="6"/>
  <c r="D140" i="6"/>
  <c r="E140" i="6"/>
  <c r="F140" i="6"/>
  <c r="G140" i="6"/>
  <c r="H140" i="6"/>
  <c r="I140" i="6"/>
  <c r="D139" i="6"/>
  <c r="E139" i="6"/>
  <c r="F139" i="6"/>
  <c r="G139" i="6"/>
  <c r="H139" i="6"/>
  <c r="I139" i="6"/>
  <c r="D138" i="6"/>
  <c r="E138" i="6"/>
  <c r="F138" i="6"/>
  <c r="G138" i="6"/>
  <c r="H138" i="6"/>
  <c r="I138" i="6"/>
  <c r="D137" i="6"/>
  <c r="E137" i="6"/>
  <c r="F137" i="6"/>
  <c r="G137" i="6"/>
  <c r="H137" i="6"/>
  <c r="I137" i="6"/>
  <c r="D136" i="6"/>
  <c r="E136" i="6"/>
  <c r="F136" i="6"/>
  <c r="G136" i="6"/>
  <c r="H136" i="6"/>
  <c r="I136" i="6"/>
  <c r="D135" i="6"/>
  <c r="E135" i="6"/>
  <c r="F135" i="6"/>
  <c r="G135" i="6"/>
  <c r="H135" i="6"/>
  <c r="I135" i="6"/>
  <c r="D134" i="6"/>
  <c r="E134" i="6"/>
  <c r="F134" i="6"/>
  <c r="G134" i="6"/>
  <c r="H134" i="6"/>
  <c r="I134" i="6"/>
  <c r="D133" i="6"/>
  <c r="E133" i="6"/>
  <c r="F133" i="6"/>
  <c r="G133" i="6"/>
  <c r="H133" i="6"/>
  <c r="I133" i="6"/>
  <c r="D132" i="6"/>
  <c r="E132" i="6"/>
  <c r="F132" i="6"/>
  <c r="G132" i="6"/>
  <c r="H132" i="6"/>
  <c r="I132" i="6"/>
  <c r="D131" i="6"/>
  <c r="E131" i="6"/>
  <c r="F131" i="6"/>
  <c r="G131" i="6"/>
  <c r="H131" i="6"/>
  <c r="I131" i="6"/>
  <c r="D130" i="6"/>
  <c r="E130" i="6"/>
  <c r="F130" i="6"/>
  <c r="G130" i="6"/>
  <c r="H130" i="6"/>
  <c r="I130" i="6"/>
  <c r="D129" i="6"/>
  <c r="E129" i="6"/>
  <c r="F129" i="6"/>
  <c r="G129" i="6"/>
  <c r="H129" i="6"/>
  <c r="I129" i="6"/>
  <c r="D128" i="6"/>
  <c r="E128" i="6"/>
  <c r="F128" i="6"/>
  <c r="G128" i="6"/>
  <c r="H128" i="6"/>
  <c r="I128" i="6"/>
  <c r="D127" i="6"/>
  <c r="E127" i="6"/>
  <c r="F127" i="6"/>
  <c r="G127" i="6"/>
  <c r="H127" i="6"/>
  <c r="I127" i="6"/>
  <c r="D126" i="6"/>
  <c r="E126" i="6"/>
  <c r="F126" i="6"/>
  <c r="G126" i="6"/>
  <c r="H126" i="6"/>
  <c r="I126" i="6"/>
  <c r="D125" i="6"/>
  <c r="E125" i="6"/>
  <c r="F125" i="6"/>
  <c r="G125" i="6"/>
  <c r="H125" i="6"/>
  <c r="I125" i="6"/>
  <c r="D124" i="6"/>
  <c r="E124" i="6"/>
  <c r="F124" i="6"/>
  <c r="G124" i="6"/>
  <c r="H124" i="6"/>
  <c r="I124" i="6"/>
  <c r="D123" i="6"/>
  <c r="E123" i="6"/>
  <c r="F123" i="6"/>
  <c r="G123" i="6"/>
  <c r="H123" i="6"/>
  <c r="I123" i="6"/>
  <c r="D122" i="6"/>
  <c r="E122" i="6"/>
  <c r="F122" i="6"/>
  <c r="G122" i="6"/>
  <c r="H122" i="6"/>
  <c r="I122" i="6"/>
  <c r="D121" i="6"/>
  <c r="E121" i="6"/>
  <c r="F121" i="6"/>
  <c r="G121" i="6"/>
  <c r="H121" i="6"/>
  <c r="I121" i="6"/>
  <c r="D120" i="6"/>
  <c r="E120" i="6"/>
  <c r="F120" i="6"/>
  <c r="G120" i="6"/>
  <c r="H120" i="6"/>
  <c r="I120" i="6"/>
  <c r="D119" i="6"/>
  <c r="E119" i="6"/>
  <c r="F119" i="6"/>
  <c r="G119" i="6"/>
  <c r="H119" i="6"/>
  <c r="I119" i="6"/>
  <c r="D118" i="6"/>
  <c r="E118" i="6"/>
  <c r="F118" i="6"/>
  <c r="G118" i="6"/>
  <c r="H118" i="6"/>
  <c r="I118" i="6"/>
  <c r="D117" i="6"/>
  <c r="E117" i="6"/>
  <c r="F117" i="6"/>
  <c r="G117" i="6"/>
  <c r="H117" i="6"/>
  <c r="I117" i="6"/>
  <c r="D116" i="6"/>
  <c r="E116" i="6"/>
  <c r="F116" i="6"/>
  <c r="G116" i="6"/>
  <c r="H116" i="6"/>
  <c r="I116" i="6"/>
  <c r="D115" i="6"/>
  <c r="E115" i="6"/>
  <c r="F115" i="6"/>
  <c r="G115" i="6"/>
  <c r="H115" i="6"/>
  <c r="I115" i="6"/>
  <c r="D114" i="6"/>
  <c r="E114" i="6"/>
  <c r="F114" i="6"/>
  <c r="G114" i="6"/>
  <c r="H114" i="6"/>
  <c r="I114" i="6"/>
  <c r="D113" i="6"/>
  <c r="E113" i="6"/>
  <c r="F113" i="6"/>
  <c r="G113" i="6"/>
  <c r="H113" i="6"/>
  <c r="I113" i="6"/>
  <c r="D112" i="6"/>
  <c r="E112" i="6"/>
  <c r="F112" i="6"/>
  <c r="G112" i="6"/>
  <c r="H112" i="6"/>
  <c r="I112" i="6"/>
  <c r="D111" i="6"/>
  <c r="E111" i="6"/>
  <c r="F111" i="6"/>
  <c r="G111" i="6"/>
  <c r="H111" i="6"/>
  <c r="I111" i="6"/>
  <c r="D110" i="6"/>
  <c r="E110" i="6"/>
  <c r="F110" i="6"/>
  <c r="G110" i="6"/>
  <c r="H110" i="6"/>
  <c r="I110" i="6"/>
  <c r="D109" i="6"/>
  <c r="E109" i="6"/>
  <c r="F109" i="6"/>
  <c r="G109" i="6"/>
  <c r="H109" i="6"/>
  <c r="I109" i="6"/>
  <c r="D108" i="6"/>
  <c r="E108" i="6"/>
  <c r="F108" i="6"/>
  <c r="G108" i="6"/>
  <c r="H108" i="6"/>
  <c r="I108" i="6"/>
  <c r="D107" i="6"/>
  <c r="E107" i="6"/>
  <c r="F107" i="6"/>
  <c r="G107" i="6"/>
  <c r="H107" i="6"/>
  <c r="I107" i="6"/>
  <c r="D106" i="6"/>
  <c r="E106" i="6"/>
  <c r="F106" i="6"/>
  <c r="G106" i="6"/>
  <c r="H106" i="6"/>
  <c r="I106" i="6"/>
  <c r="D105" i="6"/>
  <c r="E105" i="6"/>
  <c r="F105" i="6"/>
  <c r="G105" i="6"/>
  <c r="H105" i="6"/>
  <c r="I105" i="6"/>
  <c r="D104" i="6"/>
  <c r="E104" i="6"/>
  <c r="F104" i="6"/>
  <c r="G104" i="6"/>
  <c r="H104" i="6"/>
  <c r="I104" i="6"/>
  <c r="D103" i="6"/>
  <c r="E103" i="6"/>
  <c r="F103" i="6"/>
  <c r="G103" i="6"/>
  <c r="H103" i="6"/>
  <c r="I103" i="6"/>
  <c r="D102" i="6"/>
  <c r="E102" i="6"/>
  <c r="F102" i="6"/>
  <c r="G102" i="6"/>
  <c r="H102" i="6"/>
  <c r="I102" i="6"/>
  <c r="D101" i="6"/>
  <c r="E101" i="6"/>
  <c r="F101" i="6"/>
  <c r="G101" i="6"/>
  <c r="H101" i="6"/>
  <c r="I101" i="6"/>
  <c r="D100" i="6"/>
  <c r="E100" i="6"/>
  <c r="F100" i="6"/>
  <c r="G100" i="6"/>
  <c r="H100" i="6"/>
  <c r="I100" i="6"/>
  <c r="D99" i="6"/>
  <c r="E99" i="6"/>
  <c r="F99" i="6"/>
  <c r="G99" i="6"/>
  <c r="H99" i="6"/>
  <c r="I99" i="6"/>
  <c r="D98" i="6"/>
  <c r="E98" i="6"/>
  <c r="F98" i="6"/>
  <c r="G98" i="6"/>
  <c r="H98" i="6"/>
  <c r="I98" i="6"/>
  <c r="D97" i="6"/>
  <c r="E97" i="6"/>
  <c r="F97" i="6"/>
  <c r="G97" i="6"/>
  <c r="H97" i="6"/>
  <c r="I97" i="6"/>
  <c r="D96" i="6"/>
  <c r="E96" i="6"/>
  <c r="F96" i="6"/>
  <c r="G96" i="6"/>
  <c r="H96" i="6"/>
  <c r="I96" i="6"/>
  <c r="D95" i="6"/>
  <c r="E95" i="6"/>
  <c r="F95" i="6"/>
  <c r="G95" i="6"/>
  <c r="H95" i="6"/>
  <c r="I95" i="6"/>
  <c r="D94" i="6"/>
  <c r="E94" i="6"/>
  <c r="F94" i="6"/>
  <c r="G94" i="6"/>
  <c r="H94" i="6"/>
  <c r="I94" i="6"/>
  <c r="D93" i="6"/>
  <c r="E93" i="6"/>
  <c r="F93" i="6"/>
  <c r="G93" i="6"/>
  <c r="H93" i="6"/>
  <c r="I93" i="6"/>
  <c r="D92" i="6"/>
  <c r="E92" i="6"/>
  <c r="F92" i="6"/>
  <c r="G92" i="6"/>
  <c r="H92" i="6"/>
  <c r="I92" i="6"/>
  <c r="D91" i="6"/>
  <c r="E91" i="6"/>
  <c r="F91" i="6"/>
  <c r="G91" i="6"/>
  <c r="H91" i="6"/>
  <c r="I91" i="6"/>
  <c r="D90" i="6"/>
  <c r="E90" i="6"/>
  <c r="F90" i="6"/>
  <c r="G90" i="6"/>
  <c r="H90" i="6"/>
  <c r="I90" i="6"/>
  <c r="D89" i="6"/>
  <c r="E89" i="6"/>
  <c r="F89" i="6"/>
  <c r="G89" i="6"/>
  <c r="H89" i="6"/>
  <c r="I89" i="6"/>
  <c r="D88" i="6"/>
  <c r="E88" i="6"/>
  <c r="F88" i="6"/>
  <c r="G88" i="6"/>
  <c r="H88" i="6"/>
  <c r="I88" i="6"/>
  <c r="D87" i="6"/>
  <c r="E87" i="6"/>
  <c r="F87" i="6"/>
  <c r="G87" i="6"/>
  <c r="H87" i="6"/>
  <c r="I87" i="6"/>
  <c r="D86" i="6"/>
  <c r="E86" i="6"/>
  <c r="F86" i="6"/>
  <c r="G86" i="6"/>
  <c r="H86" i="6"/>
  <c r="I86" i="6"/>
  <c r="D85" i="6"/>
  <c r="E85" i="6"/>
  <c r="F85" i="6"/>
  <c r="G85" i="6"/>
  <c r="H85" i="6"/>
  <c r="I85" i="6"/>
  <c r="D84" i="6"/>
  <c r="E84" i="6"/>
  <c r="F84" i="6"/>
  <c r="G84" i="6"/>
  <c r="H84" i="6"/>
  <c r="I84" i="6"/>
  <c r="D83" i="6"/>
  <c r="E83" i="6"/>
  <c r="F83" i="6"/>
  <c r="G83" i="6"/>
  <c r="H83" i="6"/>
  <c r="I83" i="6"/>
  <c r="D82" i="6"/>
  <c r="E82" i="6"/>
  <c r="F82" i="6"/>
  <c r="G82" i="6"/>
  <c r="H82" i="6"/>
  <c r="I82" i="6"/>
  <c r="D81" i="6"/>
  <c r="E81" i="6"/>
  <c r="F81" i="6"/>
  <c r="G81" i="6"/>
  <c r="H81" i="6"/>
  <c r="I81" i="6"/>
  <c r="D80" i="6"/>
  <c r="E80" i="6"/>
  <c r="F80" i="6"/>
  <c r="G80" i="6"/>
  <c r="H80" i="6"/>
  <c r="I80" i="6"/>
  <c r="D79" i="6"/>
  <c r="E79" i="6"/>
  <c r="F79" i="6"/>
  <c r="G79" i="6"/>
  <c r="H79" i="6"/>
  <c r="I79" i="6"/>
  <c r="D78" i="6"/>
  <c r="E78" i="6"/>
  <c r="F78" i="6"/>
  <c r="G78" i="6"/>
  <c r="H78" i="6"/>
  <c r="I78" i="6"/>
  <c r="D77" i="6"/>
  <c r="E77" i="6"/>
  <c r="F77" i="6"/>
  <c r="G77" i="6"/>
  <c r="H77" i="6"/>
  <c r="I77" i="6"/>
  <c r="D76" i="6"/>
  <c r="E76" i="6"/>
  <c r="F76" i="6"/>
  <c r="G76" i="6"/>
  <c r="H76" i="6"/>
  <c r="I76" i="6"/>
  <c r="D75" i="6"/>
  <c r="E75" i="6"/>
  <c r="F75" i="6"/>
  <c r="G75" i="6"/>
  <c r="H75" i="6"/>
  <c r="I75" i="6"/>
  <c r="D74" i="6"/>
  <c r="E74" i="6"/>
  <c r="F74" i="6"/>
  <c r="G74" i="6"/>
  <c r="H74" i="6"/>
  <c r="I74" i="6"/>
  <c r="D73" i="6"/>
  <c r="E73" i="6"/>
  <c r="F73" i="6"/>
  <c r="G73" i="6"/>
  <c r="H73" i="6"/>
  <c r="I73" i="6"/>
  <c r="D72" i="6"/>
  <c r="E72" i="6"/>
  <c r="F72" i="6"/>
  <c r="G72" i="6"/>
  <c r="H72" i="6"/>
  <c r="I72" i="6"/>
  <c r="D71" i="6"/>
  <c r="E71" i="6"/>
  <c r="F71" i="6"/>
  <c r="G71" i="6"/>
  <c r="H71" i="6"/>
  <c r="I71" i="6"/>
  <c r="D70" i="6"/>
  <c r="E70" i="6"/>
  <c r="F70" i="6"/>
  <c r="G70" i="6"/>
  <c r="H70" i="6"/>
  <c r="I70" i="6"/>
  <c r="D69" i="6"/>
  <c r="E69" i="6"/>
  <c r="F69" i="6"/>
  <c r="G69" i="6"/>
  <c r="H69" i="6"/>
  <c r="I69" i="6"/>
  <c r="D68" i="6"/>
  <c r="E68" i="6"/>
  <c r="F68" i="6"/>
  <c r="G68" i="6"/>
  <c r="H68" i="6"/>
  <c r="I68" i="6"/>
  <c r="D67" i="6"/>
  <c r="E67" i="6"/>
  <c r="F67" i="6"/>
  <c r="G67" i="6"/>
  <c r="H67" i="6"/>
  <c r="I67" i="6"/>
  <c r="D66" i="6"/>
  <c r="E66" i="6"/>
  <c r="F66" i="6"/>
  <c r="G66" i="6"/>
  <c r="H66" i="6"/>
  <c r="I66" i="6"/>
  <c r="D65" i="6"/>
  <c r="E65" i="6"/>
  <c r="F65" i="6"/>
  <c r="G65" i="6"/>
  <c r="H65" i="6"/>
  <c r="I65" i="6"/>
  <c r="D64" i="6"/>
  <c r="E64" i="6"/>
  <c r="F64" i="6"/>
  <c r="G64" i="6"/>
  <c r="H64" i="6"/>
  <c r="I64" i="6"/>
  <c r="D63" i="6"/>
  <c r="E63" i="6"/>
  <c r="F63" i="6"/>
  <c r="G63" i="6"/>
  <c r="H63" i="6"/>
  <c r="I63" i="6"/>
  <c r="D62" i="6"/>
  <c r="E62" i="6"/>
  <c r="F62" i="6"/>
  <c r="G62" i="6"/>
  <c r="H62" i="6"/>
  <c r="I62" i="6"/>
  <c r="D61" i="6"/>
  <c r="E61" i="6"/>
  <c r="F61" i="6"/>
  <c r="G61" i="6"/>
  <c r="H61" i="6"/>
  <c r="I61" i="6"/>
  <c r="D60" i="6"/>
  <c r="E60" i="6"/>
  <c r="F60" i="6"/>
  <c r="G60" i="6"/>
  <c r="H60" i="6"/>
  <c r="I60" i="6"/>
  <c r="D59" i="6"/>
  <c r="E59" i="6"/>
  <c r="F59" i="6"/>
  <c r="G59" i="6"/>
  <c r="H59" i="6"/>
  <c r="I59" i="6"/>
  <c r="D58" i="6"/>
  <c r="E58" i="6"/>
  <c r="F58" i="6"/>
  <c r="G58" i="6"/>
  <c r="H58" i="6"/>
  <c r="I58" i="6"/>
  <c r="D57" i="6"/>
  <c r="E57" i="6"/>
  <c r="F57" i="6"/>
  <c r="G57" i="6"/>
  <c r="H57" i="6"/>
  <c r="I57" i="6"/>
  <c r="D56" i="6"/>
  <c r="E56" i="6"/>
  <c r="F56" i="6"/>
  <c r="G56" i="6"/>
  <c r="H56" i="6"/>
  <c r="I56" i="6"/>
  <c r="D55" i="6"/>
  <c r="E55" i="6"/>
  <c r="F55" i="6"/>
  <c r="G55" i="6"/>
  <c r="H55" i="6"/>
  <c r="I55" i="6"/>
  <c r="D54" i="6"/>
  <c r="E54" i="6"/>
  <c r="F54" i="6"/>
  <c r="G54" i="6"/>
  <c r="H54" i="6"/>
  <c r="I54" i="6"/>
  <c r="D53" i="6"/>
  <c r="E53" i="6"/>
  <c r="F53" i="6"/>
  <c r="G53" i="6"/>
  <c r="H53" i="6"/>
  <c r="I53" i="6"/>
  <c r="D52" i="6"/>
  <c r="E52" i="6"/>
  <c r="F52" i="6"/>
  <c r="G52" i="6"/>
  <c r="H52" i="6"/>
  <c r="I52" i="6"/>
  <c r="D51" i="6"/>
  <c r="E51" i="6"/>
  <c r="F51" i="6"/>
  <c r="G51" i="6"/>
  <c r="H51" i="6"/>
  <c r="I51" i="6"/>
  <c r="D50" i="6"/>
  <c r="E50" i="6"/>
  <c r="F50" i="6"/>
  <c r="G50" i="6"/>
  <c r="H50" i="6"/>
  <c r="I50" i="6"/>
  <c r="D49" i="6"/>
  <c r="E49" i="6"/>
  <c r="F49" i="6"/>
  <c r="G49" i="6"/>
  <c r="H49" i="6"/>
  <c r="I49" i="6"/>
  <c r="D48" i="6"/>
  <c r="E48" i="6"/>
  <c r="F48" i="6"/>
  <c r="G48" i="6"/>
  <c r="H48" i="6"/>
  <c r="I48" i="6"/>
  <c r="D47" i="6"/>
  <c r="E47" i="6"/>
  <c r="F47" i="6"/>
  <c r="G47" i="6"/>
  <c r="H47" i="6"/>
  <c r="I47" i="6"/>
  <c r="D46" i="6"/>
  <c r="E46" i="6"/>
  <c r="F46" i="6"/>
  <c r="G46" i="6"/>
  <c r="H46" i="6"/>
  <c r="I46" i="6"/>
  <c r="D45" i="6"/>
  <c r="E45" i="6"/>
  <c r="F45" i="6"/>
  <c r="G45" i="6"/>
  <c r="H45" i="6"/>
  <c r="I45" i="6"/>
  <c r="D44" i="6"/>
  <c r="E44" i="6"/>
  <c r="F44" i="6"/>
  <c r="G44" i="6"/>
  <c r="H44" i="6"/>
  <c r="I44" i="6"/>
  <c r="D43" i="6"/>
  <c r="E43" i="6"/>
  <c r="F43" i="6"/>
  <c r="G43" i="6"/>
  <c r="H43" i="6"/>
  <c r="I43" i="6"/>
  <c r="D42" i="6"/>
  <c r="E42" i="6"/>
  <c r="F42" i="6"/>
  <c r="G42" i="6"/>
  <c r="H42" i="6"/>
  <c r="I42" i="6"/>
  <c r="D41" i="6"/>
  <c r="E41" i="6"/>
  <c r="F41" i="6"/>
  <c r="G41" i="6"/>
  <c r="H41" i="6"/>
  <c r="I41" i="6"/>
  <c r="D40" i="6"/>
  <c r="E40" i="6"/>
  <c r="F40" i="6"/>
  <c r="G40" i="6"/>
  <c r="H40" i="6"/>
  <c r="I40" i="6"/>
  <c r="D39" i="6"/>
  <c r="E39" i="6"/>
  <c r="F39" i="6"/>
  <c r="G39" i="6"/>
  <c r="H39" i="6"/>
  <c r="I39" i="6"/>
  <c r="D38" i="6"/>
  <c r="E38" i="6"/>
  <c r="F38" i="6"/>
  <c r="G38" i="6"/>
  <c r="H38" i="6"/>
  <c r="I38" i="6"/>
  <c r="D37" i="6"/>
  <c r="E37" i="6"/>
  <c r="F37" i="6"/>
  <c r="G37" i="6"/>
  <c r="H37" i="6"/>
  <c r="I37" i="6"/>
  <c r="D36" i="6"/>
  <c r="E36" i="6"/>
  <c r="F36" i="6"/>
  <c r="G36" i="6"/>
  <c r="H36" i="6"/>
  <c r="I36" i="6"/>
  <c r="D35" i="6"/>
  <c r="E35" i="6"/>
  <c r="F35" i="6"/>
  <c r="G35" i="6"/>
  <c r="H35" i="6"/>
  <c r="I35" i="6"/>
  <c r="D34" i="6"/>
  <c r="E34" i="6"/>
  <c r="F34" i="6"/>
  <c r="G34" i="6"/>
  <c r="H34" i="6"/>
  <c r="I34" i="6"/>
  <c r="D33" i="6"/>
  <c r="E33" i="6"/>
  <c r="F33" i="6"/>
  <c r="G33" i="6"/>
  <c r="H33" i="6"/>
  <c r="I33" i="6"/>
  <c r="D32" i="6"/>
  <c r="E32" i="6"/>
  <c r="F32" i="6"/>
  <c r="G32" i="6"/>
  <c r="H32" i="6"/>
  <c r="I32" i="6"/>
  <c r="D31" i="6"/>
  <c r="E31" i="6"/>
  <c r="F31" i="6"/>
  <c r="G31" i="6"/>
  <c r="H31" i="6"/>
  <c r="I31" i="6"/>
  <c r="D30" i="6"/>
  <c r="E30" i="6"/>
  <c r="F30" i="6"/>
  <c r="G30" i="6"/>
  <c r="H30" i="6"/>
  <c r="I30" i="6"/>
  <c r="D29" i="6"/>
  <c r="E29" i="6"/>
  <c r="F29" i="6"/>
  <c r="G29" i="6"/>
  <c r="H29" i="6"/>
  <c r="I29" i="6"/>
  <c r="D28" i="6"/>
  <c r="E28" i="6"/>
  <c r="F28" i="6"/>
  <c r="G28" i="6"/>
  <c r="H28" i="6"/>
  <c r="I28" i="6"/>
  <c r="D27" i="6"/>
  <c r="E27" i="6"/>
  <c r="F27" i="6"/>
  <c r="G27" i="6"/>
  <c r="H27" i="6"/>
  <c r="I27" i="6"/>
  <c r="D26" i="6"/>
  <c r="E26" i="6"/>
  <c r="F26" i="6"/>
  <c r="G26" i="6"/>
  <c r="H26" i="6"/>
  <c r="I26" i="6"/>
  <c r="D25" i="6"/>
  <c r="E25" i="6"/>
  <c r="F25" i="6"/>
  <c r="G25" i="6"/>
  <c r="H25" i="6"/>
  <c r="I25" i="6"/>
  <c r="D24" i="6"/>
  <c r="E24" i="6"/>
  <c r="F24" i="6"/>
  <c r="G24" i="6"/>
  <c r="H24" i="6"/>
  <c r="I24" i="6"/>
  <c r="D23" i="6"/>
  <c r="E23" i="6"/>
  <c r="F23" i="6"/>
  <c r="G23" i="6"/>
  <c r="H23" i="6"/>
  <c r="I23" i="6"/>
  <c r="D22" i="6"/>
  <c r="E22" i="6"/>
  <c r="F22" i="6"/>
  <c r="G22" i="6"/>
  <c r="H22" i="6"/>
  <c r="I22" i="6"/>
  <c r="D21" i="6"/>
  <c r="E21" i="6"/>
  <c r="F21" i="6"/>
  <c r="G21" i="6"/>
  <c r="H21" i="6"/>
  <c r="I21" i="6"/>
  <c r="D20" i="6"/>
  <c r="E20" i="6"/>
  <c r="F20" i="6"/>
  <c r="G20" i="6"/>
  <c r="H20" i="6"/>
  <c r="I20" i="6"/>
  <c r="D19" i="6"/>
  <c r="E19" i="6"/>
  <c r="F19" i="6"/>
  <c r="G19" i="6"/>
  <c r="H19" i="6"/>
  <c r="I19" i="6"/>
  <c r="D18" i="6"/>
  <c r="E18" i="6"/>
  <c r="F18" i="6"/>
  <c r="G18" i="6"/>
  <c r="H18" i="6"/>
  <c r="I18" i="6"/>
  <c r="D17" i="6"/>
  <c r="E17" i="6"/>
  <c r="F17" i="6"/>
  <c r="G17" i="6"/>
  <c r="H17" i="6"/>
  <c r="I17" i="6"/>
  <c r="D16" i="6"/>
  <c r="E16" i="6"/>
  <c r="F16" i="6"/>
  <c r="G16" i="6"/>
  <c r="H16" i="6"/>
  <c r="I16" i="6"/>
  <c r="D15" i="6"/>
  <c r="E15" i="6"/>
  <c r="F15" i="6"/>
  <c r="G15" i="6"/>
  <c r="H15" i="6"/>
  <c r="I15" i="6"/>
  <c r="D14" i="6"/>
  <c r="E14" i="6"/>
  <c r="F14" i="6"/>
  <c r="G14" i="6"/>
  <c r="H14" i="6"/>
  <c r="I14" i="6"/>
  <c r="D13" i="6"/>
  <c r="E13" i="6"/>
  <c r="F13" i="6"/>
  <c r="G13" i="6"/>
  <c r="H13" i="6"/>
  <c r="I13" i="6"/>
  <c r="D12" i="6"/>
  <c r="E12" i="6"/>
  <c r="F12" i="6"/>
  <c r="G12" i="6"/>
  <c r="H12" i="6"/>
  <c r="I12" i="6"/>
  <c r="D11" i="6"/>
  <c r="E11" i="6"/>
  <c r="F11" i="6"/>
  <c r="G11" i="6"/>
  <c r="H11" i="6"/>
  <c r="I11" i="6"/>
  <c r="D10" i="6"/>
  <c r="E10" i="6"/>
  <c r="F10" i="6"/>
  <c r="G10" i="6"/>
  <c r="H10" i="6"/>
  <c r="I10" i="6"/>
  <c r="D9" i="6"/>
  <c r="E9" i="6"/>
  <c r="F9" i="6"/>
  <c r="G9" i="6"/>
  <c r="H9" i="6"/>
  <c r="I9" i="6"/>
  <c r="D8" i="6"/>
  <c r="E8" i="6"/>
  <c r="F8" i="6"/>
  <c r="G8" i="6"/>
  <c r="H8" i="6"/>
  <c r="I8" i="6"/>
  <c r="D7" i="6"/>
  <c r="E7" i="6"/>
  <c r="F7" i="6"/>
  <c r="G7" i="6"/>
  <c r="H7" i="6"/>
  <c r="I7" i="6"/>
  <c r="D6" i="6"/>
  <c r="E6" i="6"/>
  <c r="F6" i="6"/>
  <c r="G6" i="6"/>
  <c r="H6" i="6"/>
  <c r="I6" i="6"/>
  <c r="D5" i="6"/>
  <c r="E5" i="6"/>
  <c r="F5" i="6"/>
  <c r="G5" i="6"/>
  <c r="H5" i="6"/>
  <c r="I5" i="6"/>
  <c r="D4" i="6"/>
  <c r="E4" i="6"/>
  <c r="F4" i="6"/>
  <c r="G4" i="6"/>
  <c r="H4" i="6"/>
  <c r="I4" i="6"/>
  <c r="D3" i="6"/>
  <c r="E3" i="6"/>
  <c r="F3" i="6"/>
  <c r="G3" i="6"/>
  <c r="H3" i="6"/>
  <c r="I3" i="6"/>
  <c r="D2" i="6"/>
  <c r="E2" i="6"/>
  <c r="F2" i="6"/>
  <c r="G2" i="6"/>
  <c r="H2" i="6"/>
  <c r="I2" i="6"/>
  <c r="B24" i="1"/>
  <c r="D23" i="1"/>
  <c r="D22" i="1"/>
  <c r="D21" i="1"/>
  <c r="D20" i="1"/>
  <c r="D19" i="1"/>
  <c r="D18" i="1"/>
  <c r="D17" i="1"/>
  <c r="D16" i="1"/>
  <c r="D15" i="1"/>
  <c r="D14" i="1"/>
  <c r="D503" i="4"/>
  <c r="E503" i="4"/>
  <c r="F503" i="4"/>
  <c r="G503" i="4"/>
  <c r="H503" i="4"/>
  <c r="I503" i="4"/>
  <c r="D502" i="4"/>
  <c r="E502" i="4"/>
  <c r="F502" i="4"/>
  <c r="G502" i="4"/>
  <c r="H502" i="4"/>
  <c r="I502" i="4"/>
  <c r="D501" i="4"/>
  <c r="E501" i="4"/>
  <c r="F501" i="4"/>
  <c r="G501" i="4"/>
  <c r="H501" i="4"/>
  <c r="I501" i="4"/>
  <c r="D500" i="4"/>
  <c r="E500" i="4"/>
  <c r="F500" i="4"/>
  <c r="G500" i="4"/>
  <c r="H500" i="4"/>
  <c r="I500" i="4"/>
  <c r="D499" i="4"/>
  <c r="E499" i="4"/>
  <c r="F499" i="4"/>
  <c r="G499" i="4"/>
  <c r="H499" i="4"/>
  <c r="I499" i="4"/>
  <c r="D498" i="4"/>
  <c r="E498" i="4"/>
  <c r="F498" i="4"/>
  <c r="G498" i="4"/>
  <c r="H498" i="4"/>
  <c r="I498" i="4"/>
  <c r="D497" i="4"/>
  <c r="E497" i="4"/>
  <c r="F497" i="4"/>
  <c r="G497" i="4"/>
  <c r="H497" i="4"/>
  <c r="I497" i="4"/>
  <c r="D496" i="4"/>
  <c r="E496" i="4"/>
  <c r="F496" i="4"/>
  <c r="G496" i="4"/>
  <c r="H496" i="4"/>
  <c r="I496" i="4"/>
  <c r="D495" i="4"/>
  <c r="E495" i="4"/>
  <c r="F495" i="4"/>
  <c r="G495" i="4"/>
  <c r="H495" i="4"/>
  <c r="I495" i="4"/>
  <c r="D494" i="4"/>
  <c r="E494" i="4"/>
  <c r="F494" i="4"/>
  <c r="G494" i="4"/>
  <c r="H494" i="4"/>
  <c r="I494" i="4"/>
  <c r="D493" i="4"/>
  <c r="E493" i="4"/>
  <c r="F493" i="4"/>
  <c r="G493" i="4"/>
  <c r="H493" i="4"/>
  <c r="I493" i="4"/>
  <c r="D492" i="4"/>
  <c r="E492" i="4"/>
  <c r="F492" i="4"/>
  <c r="G492" i="4"/>
  <c r="H492" i="4"/>
  <c r="I492" i="4"/>
  <c r="D491" i="4"/>
  <c r="E491" i="4"/>
  <c r="F491" i="4"/>
  <c r="G491" i="4"/>
  <c r="H491" i="4"/>
  <c r="I491" i="4"/>
  <c r="D490" i="4"/>
  <c r="E490" i="4"/>
  <c r="F490" i="4"/>
  <c r="G490" i="4"/>
  <c r="H490" i="4"/>
  <c r="I490" i="4"/>
  <c r="D489" i="4"/>
  <c r="E489" i="4"/>
  <c r="F489" i="4"/>
  <c r="G489" i="4"/>
  <c r="H489" i="4"/>
  <c r="I489" i="4"/>
  <c r="D488" i="4"/>
  <c r="E488" i="4"/>
  <c r="F488" i="4"/>
  <c r="G488" i="4"/>
  <c r="H488" i="4"/>
  <c r="I488" i="4"/>
  <c r="D487" i="4"/>
  <c r="E487" i="4"/>
  <c r="F487" i="4"/>
  <c r="G487" i="4"/>
  <c r="H487" i="4"/>
  <c r="I487" i="4"/>
  <c r="D486" i="4"/>
  <c r="E486" i="4"/>
  <c r="F486" i="4"/>
  <c r="G486" i="4"/>
  <c r="H486" i="4"/>
  <c r="I486" i="4"/>
  <c r="D485" i="4"/>
  <c r="E485" i="4"/>
  <c r="F485" i="4"/>
  <c r="G485" i="4"/>
  <c r="H485" i="4"/>
  <c r="I485" i="4"/>
  <c r="D484" i="4"/>
  <c r="E484" i="4"/>
  <c r="F484" i="4"/>
  <c r="G484" i="4"/>
  <c r="H484" i="4"/>
  <c r="I484" i="4"/>
  <c r="D483" i="4"/>
  <c r="E483" i="4"/>
  <c r="F483" i="4"/>
  <c r="G483" i="4"/>
  <c r="H483" i="4"/>
  <c r="I483" i="4"/>
  <c r="D482" i="4"/>
  <c r="E482" i="4"/>
  <c r="F482" i="4"/>
  <c r="G482" i="4"/>
  <c r="H482" i="4"/>
  <c r="I482" i="4"/>
  <c r="D481" i="4"/>
  <c r="E481" i="4"/>
  <c r="F481" i="4"/>
  <c r="G481" i="4"/>
  <c r="H481" i="4"/>
  <c r="I481" i="4"/>
  <c r="D480" i="4"/>
  <c r="E480" i="4"/>
  <c r="F480" i="4"/>
  <c r="G480" i="4"/>
  <c r="H480" i="4"/>
  <c r="I480" i="4"/>
  <c r="D479" i="4"/>
  <c r="E479" i="4"/>
  <c r="F479" i="4"/>
  <c r="G479" i="4"/>
  <c r="H479" i="4"/>
  <c r="I479" i="4"/>
  <c r="D478" i="4"/>
  <c r="E478" i="4"/>
  <c r="F478" i="4"/>
  <c r="G478" i="4"/>
  <c r="H478" i="4"/>
  <c r="I478" i="4"/>
  <c r="D477" i="4"/>
  <c r="E477" i="4"/>
  <c r="F477" i="4"/>
  <c r="G477" i="4"/>
  <c r="H477" i="4"/>
  <c r="I477" i="4"/>
  <c r="D476" i="4"/>
  <c r="E476" i="4"/>
  <c r="F476" i="4"/>
  <c r="G476" i="4"/>
  <c r="H476" i="4"/>
  <c r="I476" i="4"/>
  <c r="D475" i="4"/>
  <c r="E475" i="4"/>
  <c r="F475" i="4"/>
  <c r="G475" i="4"/>
  <c r="H475" i="4"/>
  <c r="I475" i="4"/>
  <c r="D474" i="4"/>
  <c r="E474" i="4"/>
  <c r="F474" i="4"/>
  <c r="G474" i="4"/>
  <c r="H474" i="4"/>
  <c r="I474" i="4"/>
  <c r="D473" i="4"/>
  <c r="E473" i="4"/>
  <c r="F473" i="4"/>
  <c r="G473" i="4"/>
  <c r="H473" i="4"/>
  <c r="I473" i="4"/>
  <c r="D472" i="4"/>
  <c r="E472" i="4"/>
  <c r="F472" i="4"/>
  <c r="G472" i="4"/>
  <c r="H472" i="4"/>
  <c r="I472" i="4"/>
  <c r="D471" i="4"/>
  <c r="E471" i="4"/>
  <c r="F471" i="4"/>
  <c r="G471" i="4"/>
  <c r="H471" i="4"/>
  <c r="I471" i="4"/>
  <c r="D470" i="4"/>
  <c r="E470" i="4"/>
  <c r="F470" i="4"/>
  <c r="G470" i="4"/>
  <c r="H470" i="4"/>
  <c r="I470" i="4"/>
  <c r="D469" i="4"/>
  <c r="E469" i="4"/>
  <c r="F469" i="4"/>
  <c r="G469" i="4"/>
  <c r="H469" i="4"/>
  <c r="I469" i="4"/>
  <c r="D468" i="4"/>
  <c r="E468" i="4"/>
  <c r="F468" i="4"/>
  <c r="G468" i="4"/>
  <c r="H468" i="4"/>
  <c r="I468" i="4"/>
  <c r="D467" i="4"/>
  <c r="E467" i="4"/>
  <c r="F467" i="4"/>
  <c r="G467" i="4"/>
  <c r="H467" i="4"/>
  <c r="I467" i="4"/>
  <c r="D466" i="4"/>
  <c r="E466" i="4"/>
  <c r="F466" i="4"/>
  <c r="G466" i="4"/>
  <c r="H466" i="4"/>
  <c r="I466" i="4"/>
  <c r="D465" i="4"/>
  <c r="E465" i="4"/>
  <c r="F465" i="4"/>
  <c r="G465" i="4"/>
  <c r="H465" i="4"/>
  <c r="I465" i="4"/>
  <c r="D464" i="4"/>
  <c r="E464" i="4"/>
  <c r="F464" i="4"/>
  <c r="G464" i="4"/>
  <c r="H464" i="4"/>
  <c r="I464" i="4"/>
  <c r="D463" i="4"/>
  <c r="E463" i="4"/>
  <c r="F463" i="4"/>
  <c r="G463" i="4"/>
  <c r="H463" i="4"/>
  <c r="I463" i="4"/>
  <c r="D462" i="4"/>
  <c r="E462" i="4"/>
  <c r="F462" i="4"/>
  <c r="G462" i="4"/>
  <c r="H462" i="4"/>
  <c r="I462" i="4"/>
  <c r="D461" i="4"/>
  <c r="E461" i="4"/>
  <c r="F461" i="4"/>
  <c r="G461" i="4"/>
  <c r="H461" i="4"/>
  <c r="I461" i="4"/>
  <c r="D460" i="4"/>
  <c r="E460" i="4"/>
  <c r="F460" i="4"/>
  <c r="G460" i="4"/>
  <c r="H460" i="4"/>
  <c r="I460" i="4"/>
  <c r="D459" i="4"/>
  <c r="E459" i="4"/>
  <c r="F459" i="4"/>
  <c r="G459" i="4"/>
  <c r="H459" i="4"/>
  <c r="I459" i="4"/>
  <c r="D458" i="4"/>
  <c r="E458" i="4"/>
  <c r="F458" i="4"/>
  <c r="G458" i="4"/>
  <c r="H458" i="4"/>
  <c r="I458" i="4"/>
  <c r="D457" i="4"/>
  <c r="E457" i="4"/>
  <c r="F457" i="4"/>
  <c r="G457" i="4"/>
  <c r="H457" i="4"/>
  <c r="I457" i="4"/>
  <c r="D456" i="4"/>
  <c r="E456" i="4"/>
  <c r="F456" i="4"/>
  <c r="G456" i="4"/>
  <c r="H456" i="4"/>
  <c r="I456" i="4"/>
  <c r="D455" i="4"/>
  <c r="E455" i="4"/>
  <c r="F455" i="4"/>
  <c r="G455" i="4"/>
  <c r="H455" i="4"/>
  <c r="I455" i="4"/>
  <c r="D454" i="4"/>
  <c r="E454" i="4"/>
  <c r="F454" i="4"/>
  <c r="G454" i="4"/>
  <c r="H454" i="4"/>
  <c r="I454" i="4"/>
  <c r="D453" i="4"/>
  <c r="E453" i="4"/>
  <c r="F453" i="4"/>
  <c r="G453" i="4"/>
  <c r="H453" i="4"/>
  <c r="I453" i="4"/>
  <c r="D452" i="4"/>
  <c r="E452" i="4"/>
  <c r="F452" i="4"/>
  <c r="G452" i="4"/>
  <c r="H452" i="4"/>
  <c r="I452" i="4"/>
  <c r="D451" i="4"/>
  <c r="E451" i="4"/>
  <c r="F451" i="4"/>
  <c r="G451" i="4"/>
  <c r="H451" i="4"/>
  <c r="I451" i="4"/>
  <c r="D450" i="4"/>
  <c r="E450" i="4"/>
  <c r="F450" i="4"/>
  <c r="G450" i="4"/>
  <c r="H450" i="4"/>
  <c r="I450" i="4"/>
  <c r="D449" i="4"/>
  <c r="E449" i="4"/>
  <c r="F449" i="4"/>
  <c r="G449" i="4"/>
  <c r="H449" i="4"/>
  <c r="I449" i="4"/>
  <c r="D448" i="4"/>
  <c r="E448" i="4"/>
  <c r="F448" i="4"/>
  <c r="G448" i="4"/>
  <c r="H448" i="4"/>
  <c r="I448" i="4"/>
  <c r="D447" i="4"/>
  <c r="E447" i="4"/>
  <c r="F447" i="4"/>
  <c r="G447" i="4"/>
  <c r="H447" i="4"/>
  <c r="I447" i="4"/>
  <c r="D446" i="4"/>
  <c r="E446" i="4"/>
  <c r="F446" i="4"/>
  <c r="G446" i="4"/>
  <c r="H446" i="4"/>
  <c r="I446" i="4"/>
  <c r="D445" i="4"/>
  <c r="E445" i="4"/>
  <c r="F445" i="4"/>
  <c r="G445" i="4"/>
  <c r="H445" i="4"/>
  <c r="I445" i="4"/>
  <c r="D444" i="4"/>
  <c r="E444" i="4"/>
  <c r="F444" i="4"/>
  <c r="G444" i="4"/>
  <c r="H444" i="4"/>
  <c r="I444" i="4"/>
  <c r="D443" i="4"/>
  <c r="E443" i="4"/>
  <c r="F443" i="4"/>
  <c r="G443" i="4"/>
  <c r="H443" i="4"/>
  <c r="I443" i="4"/>
  <c r="D442" i="4"/>
  <c r="E442" i="4"/>
  <c r="F442" i="4"/>
  <c r="G442" i="4"/>
  <c r="H442" i="4"/>
  <c r="I442" i="4"/>
  <c r="D441" i="4"/>
  <c r="E441" i="4"/>
  <c r="F441" i="4"/>
  <c r="G441" i="4"/>
  <c r="H441" i="4"/>
  <c r="I441" i="4"/>
  <c r="D440" i="4"/>
  <c r="E440" i="4"/>
  <c r="F440" i="4"/>
  <c r="G440" i="4"/>
  <c r="H440" i="4"/>
  <c r="I440" i="4"/>
  <c r="D439" i="4"/>
  <c r="E439" i="4"/>
  <c r="F439" i="4"/>
  <c r="G439" i="4"/>
  <c r="H439" i="4"/>
  <c r="I439" i="4"/>
  <c r="D438" i="4"/>
  <c r="E438" i="4"/>
  <c r="F438" i="4"/>
  <c r="G438" i="4"/>
  <c r="H438" i="4"/>
  <c r="I438" i="4"/>
  <c r="D437" i="4"/>
  <c r="E437" i="4"/>
  <c r="F437" i="4"/>
  <c r="G437" i="4"/>
  <c r="H437" i="4"/>
  <c r="I437" i="4"/>
  <c r="D436" i="4"/>
  <c r="E436" i="4"/>
  <c r="F436" i="4"/>
  <c r="G436" i="4"/>
  <c r="H436" i="4"/>
  <c r="I436" i="4"/>
  <c r="D435" i="4"/>
  <c r="E435" i="4"/>
  <c r="F435" i="4"/>
  <c r="G435" i="4"/>
  <c r="H435" i="4"/>
  <c r="I435" i="4"/>
  <c r="D434" i="4"/>
  <c r="E434" i="4"/>
  <c r="F434" i="4"/>
  <c r="G434" i="4"/>
  <c r="H434" i="4"/>
  <c r="I434" i="4"/>
  <c r="D433" i="4"/>
  <c r="E433" i="4"/>
  <c r="F433" i="4"/>
  <c r="G433" i="4"/>
  <c r="H433" i="4"/>
  <c r="I433" i="4"/>
  <c r="D432" i="4"/>
  <c r="E432" i="4"/>
  <c r="F432" i="4"/>
  <c r="G432" i="4"/>
  <c r="H432" i="4"/>
  <c r="I432" i="4"/>
  <c r="D431" i="4"/>
  <c r="E431" i="4"/>
  <c r="F431" i="4"/>
  <c r="G431" i="4"/>
  <c r="H431" i="4"/>
  <c r="I431" i="4"/>
  <c r="D430" i="4"/>
  <c r="E430" i="4"/>
  <c r="F430" i="4"/>
  <c r="G430" i="4"/>
  <c r="H430" i="4"/>
  <c r="I430" i="4"/>
  <c r="D429" i="4"/>
  <c r="E429" i="4"/>
  <c r="F429" i="4"/>
  <c r="G429" i="4"/>
  <c r="H429" i="4"/>
  <c r="I429" i="4"/>
  <c r="D428" i="4"/>
  <c r="E428" i="4"/>
  <c r="F428" i="4"/>
  <c r="G428" i="4"/>
  <c r="H428" i="4"/>
  <c r="I428" i="4"/>
  <c r="D427" i="4"/>
  <c r="E427" i="4"/>
  <c r="F427" i="4"/>
  <c r="G427" i="4"/>
  <c r="H427" i="4"/>
  <c r="I427" i="4"/>
  <c r="D426" i="4"/>
  <c r="E426" i="4"/>
  <c r="F426" i="4"/>
  <c r="G426" i="4"/>
  <c r="H426" i="4"/>
  <c r="I426" i="4"/>
  <c r="D425" i="4"/>
  <c r="E425" i="4"/>
  <c r="F425" i="4"/>
  <c r="G425" i="4"/>
  <c r="H425" i="4"/>
  <c r="I425" i="4"/>
  <c r="D424" i="4"/>
  <c r="E424" i="4"/>
  <c r="F424" i="4"/>
  <c r="G424" i="4"/>
  <c r="H424" i="4"/>
  <c r="I424" i="4"/>
  <c r="D423" i="4"/>
  <c r="E423" i="4"/>
  <c r="F423" i="4"/>
  <c r="G423" i="4"/>
  <c r="H423" i="4"/>
  <c r="I423" i="4"/>
  <c r="D422" i="4"/>
  <c r="E422" i="4"/>
  <c r="F422" i="4"/>
  <c r="G422" i="4"/>
  <c r="H422" i="4"/>
  <c r="I422" i="4"/>
  <c r="D421" i="4"/>
  <c r="E421" i="4"/>
  <c r="F421" i="4"/>
  <c r="G421" i="4"/>
  <c r="H421" i="4"/>
  <c r="I421" i="4"/>
  <c r="D420" i="4"/>
  <c r="E420" i="4"/>
  <c r="F420" i="4"/>
  <c r="G420" i="4"/>
  <c r="H420" i="4"/>
  <c r="I420" i="4"/>
  <c r="D419" i="4"/>
  <c r="E419" i="4"/>
  <c r="F419" i="4"/>
  <c r="G419" i="4"/>
  <c r="H419" i="4"/>
  <c r="I419" i="4"/>
  <c r="D418" i="4"/>
  <c r="E418" i="4"/>
  <c r="F418" i="4"/>
  <c r="G418" i="4"/>
  <c r="H418" i="4"/>
  <c r="I418" i="4"/>
  <c r="D417" i="4"/>
  <c r="E417" i="4"/>
  <c r="F417" i="4"/>
  <c r="G417" i="4"/>
  <c r="H417" i="4"/>
  <c r="I417" i="4"/>
  <c r="D416" i="4"/>
  <c r="E416" i="4"/>
  <c r="F416" i="4"/>
  <c r="G416" i="4"/>
  <c r="H416" i="4"/>
  <c r="I416" i="4"/>
  <c r="D415" i="4"/>
  <c r="E415" i="4"/>
  <c r="F415" i="4"/>
  <c r="G415" i="4"/>
  <c r="H415" i="4"/>
  <c r="I415" i="4"/>
  <c r="D414" i="4"/>
  <c r="E414" i="4"/>
  <c r="F414" i="4"/>
  <c r="G414" i="4"/>
  <c r="H414" i="4"/>
  <c r="I414" i="4"/>
  <c r="D413" i="4"/>
  <c r="E413" i="4"/>
  <c r="F413" i="4"/>
  <c r="G413" i="4"/>
  <c r="H413" i="4"/>
  <c r="I413" i="4"/>
  <c r="D412" i="4"/>
  <c r="E412" i="4"/>
  <c r="F412" i="4"/>
  <c r="G412" i="4"/>
  <c r="H412" i="4"/>
  <c r="I412" i="4"/>
  <c r="D411" i="4"/>
  <c r="E411" i="4"/>
  <c r="F411" i="4"/>
  <c r="G411" i="4"/>
  <c r="H411" i="4"/>
  <c r="I411" i="4"/>
  <c r="D410" i="4"/>
  <c r="E410" i="4"/>
  <c r="F410" i="4"/>
  <c r="G410" i="4"/>
  <c r="H410" i="4"/>
  <c r="I410" i="4"/>
  <c r="D409" i="4"/>
  <c r="E409" i="4"/>
  <c r="F409" i="4"/>
  <c r="G409" i="4"/>
  <c r="H409" i="4"/>
  <c r="I409" i="4"/>
  <c r="D408" i="4"/>
  <c r="E408" i="4"/>
  <c r="F408" i="4"/>
  <c r="G408" i="4"/>
  <c r="H408" i="4"/>
  <c r="I408" i="4"/>
  <c r="D407" i="4"/>
  <c r="E407" i="4"/>
  <c r="F407" i="4"/>
  <c r="G407" i="4"/>
  <c r="H407" i="4"/>
  <c r="I407" i="4"/>
  <c r="D406" i="4"/>
  <c r="E406" i="4"/>
  <c r="F406" i="4"/>
  <c r="G406" i="4"/>
  <c r="H406" i="4"/>
  <c r="I406" i="4"/>
  <c r="D405" i="4"/>
  <c r="E405" i="4"/>
  <c r="F405" i="4"/>
  <c r="G405" i="4"/>
  <c r="H405" i="4"/>
  <c r="I405" i="4"/>
  <c r="D404" i="4"/>
  <c r="E404" i="4"/>
  <c r="F404" i="4"/>
  <c r="G404" i="4"/>
  <c r="H404" i="4"/>
  <c r="I404" i="4"/>
  <c r="D403" i="4"/>
  <c r="E403" i="4"/>
  <c r="F403" i="4"/>
  <c r="G403" i="4"/>
  <c r="H403" i="4"/>
  <c r="I403" i="4"/>
  <c r="D402" i="4"/>
  <c r="E402" i="4"/>
  <c r="F402" i="4"/>
  <c r="G402" i="4"/>
  <c r="H402" i="4"/>
  <c r="I402" i="4"/>
  <c r="D401" i="4"/>
  <c r="E401" i="4"/>
  <c r="F401" i="4"/>
  <c r="G401" i="4"/>
  <c r="H401" i="4"/>
  <c r="I401" i="4"/>
  <c r="D400" i="4"/>
  <c r="E400" i="4"/>
  <c r="F400" i="4"/>
  <c r="G400" i="4"/>
  <c r="H400" i="4"/>
  <c r="I400" i="4"/>
  <c r="D399" i="4"/>
  <c r="E399" i="4"/>
  <c r="F399" i="4"/>
  <c r="G399" i="4"/>
  <c r="H399" i="4"/>
  <c r="I399" i="4"/>
  <c r="D398" i="4"/>
  <c r="E398" i="4"/>
  <c r="F398" i="4"/>
  <c r="G398" i="4"/>
  <c r="H398" i="4"/>
  <c r="I398" i="4"/>
  <c r="D397" i="4"/>
  <c r="E397" i="4"/>
  <c r="F397" i="4"/>
  <c r="G397" i="4"/>
  <c r="H397" i="4"/>
  <c r="I397" i="4"/>
  <c r="D396" i="4"/>
  <c r="E396" i="4"/>
  <c r="F396" i="4"/>
  <c r="G396" i="4"/>
  <c r="H396" i="4"/>
  <c r="I396" i="4"/>
  <c r="D395" i="4"/>
  <c r="E395" i="4"/>
  <c r="F395" i="4"/>
  <c r="G395" i="4"/>
  <c r="H395" i="4"/>
  <c r="I395" i="4"/>
  <c r="D394" i="4"/>
  <c r="E394" i="4"/>
  <c r="F394" i="4"/>
  <c r="G394" i="4"/>
  <c r="H394" i="4"/>
  <c r="I394" i="4"/>
  <c r="D393" i="4"/>
  <c r="E393" i="4"/>
  <c r="F393" i="4"/>
  <c r="G393" i="4"/>
  <c r="H393" i="4"/>
  <c r="I393" i="4"/>
  <c r="D392" i="4"/>
  <c r="E392" i="4"/>
  <c r="F392" i="4"/>
  <c r="G392" i="4"/>
  <c r="H392" i="4"/>
  <c r="I392" i="4"/>
  <c r="D391" i="4"/>
  <c r="E391" i="4"/>
  <c r="F391" i="4"/>
  <c r="G391" i="4"/>
  <c r="H391" i="4"/>
  <c r="I391" i="4"/>
  <c r="D390" i="4"/>
  <c r="E390" i="4"/>
  <c r="F390" i="4"/>
  <c r="G390" i="4"/>
  <c r="H390" i="4"/>
  <c r="I390" i="4"/>
  <c r="D389" i="4"/>
  <c r="E389" i="4"/>
  <c r="F389" i="4"/>
  <c r="G389" i="4"/>
  <c r="H389" i="4"/>
  <c r="I389" i="4"/>
  <c r="D388" i="4"/>
  <c r="E388" i="4"/>
  <c r="F388" i="4"/>
  <c r="G388" i="4"/>
  <c r="H388" i="4"/>
  <c r="I388" i="4"/>
  <c r="D387" i="4"/>
  <c r="E387" i="4"/>
  <c r="F387" i="4"/>
  <c r="G387" i="4"/>
  <c r="H387" i="4"/>
  <c r="I387" i="4"/>
  <c r="D386" i="4"/>
  <c r="E386" i="4"/>
  <c r="F386" i="4"/>
  <c r="G386" i="4"/>
  <c r="H386" i="4"/>
  <c r="I386" i="4"/>
  <c r="D385" i="4"/>
  <c r="E385" i="4"/>
  <c r="F385" i="4"/>
  <c r="G385" i="4"/>
  <c r="H385" i="4"/>
  <c r="I385" i="4"/>
  <c r="D384" i="4"/>
  <c r="E384" i="4"/>
  <c r="F384" i="4"/>
  <c r="G384" i="4"/>
  <c r="H384" i="4"/>
  <c r="I384" i="4"/>
  <c r="D383" i="4"/>
  <c r="E383" i="4"/>
  <c r="F383" i="4"/>
  <c r="G383" i="4"/>
  <c r="H383" i="4"/>
  <c r="I383" i="4"/>
  <c r="D382" i="4"/>
  <c r="E382" i="4"/>
  <c r="F382" i="4"/>
  <c r="G382" i="4"/>
  <c r="H382" i="4"/>
  <c r="I382" i="4"/>
  <c r="D381" i="4"/>
  <c r="E381" i="4"/>
  <c r="F381" i="4"/>
  <c r="G381" i="4"/>
  <c r="H381" i="4"/>
  <c r="I381" i="4"/>
  <c r="D380" i="4"/>
  <c r="E380" i="4"/>
  <c r="F380" i="4"/>
  <c r="G380" i="4"/>
  <c r="H380" i="4"/>
  <c r="I380" i="4"/>
  <c r="D379" i="4"/>
  <c r="E379" i="4"/>
  <c r="F379" i="4"/>
  <c r="G379" i="4"/>
  <c r="H379" i="4"/>
  <c r="I379" i="4"/>
  <c r="D378" i="4"/>
  <c r="E378" i="4"/>
  <c r="F378" i="4"/>
  <c r="G378" i="4"/>
  <c r="H378" i="4"/>
  <c r="I378" i="4"/>
  <c r="D377" i="4"/>
  <c r="E377" i="4"/>
  <c r="F377" i="4"/>
  <c r="G377" i="4"/>
  <c r="H377" i="4"/>
  <c r="I377" i="4"/>
  <c r="D376" i="4"/>
  <c r="E376" i="4"/>
  <c r="F376" i="4"/>
  <c r="G376" i="4"/>
  <c r="H376" i="4"/>
  <c r="I376" i="4"/>
  <c r="D375" i="4"/>
  <c r="E375" i="4"/>
  <c r="F375" i="4"/>
  <c r="G375" i="4"/>
  <c r="H375" i="4"/>
  <c r="I375" i="4"/>
  <c r="D374" i="4"/>
  <c r="E374" i="4"/>
  <c r="F374" i="4"/>
  <c r="G374" i="4"/>
  <c r="H374" i="4"/>
  <c r="I374" i="4"/>
  <c r="D373" i="4"/>
  <c r="E373" i="4"/>
  <c r="F373" i="4"/>
  <c r="G373" i="4"/>
  <c r="H373" i="4"/>
  <c r="I373" i="4"/>
  <c r="D372" i="4"/>
  <c r="E372" i="4"/>
  <c r="F372" i="4"/>
  <c r="G372" i="4"/>
  <c r="H372" i="4"/>
  <c r="I372" i="4"/>
  <c r="D371" i="4"/>
  <c r="E371" i="4"/>
  <c r="F371" i="4"/>
  <c r="G371" i="4"/>
  <c r="H371" i="4"/>
  <c r="I371" i="4"/>
  <c r="D370" i="4"/>
  <c r="E370" i="4"/>
  <c r="F370" i="4"/>
  <c r="G370" i="4"/>
  <c r="H370" i="4"/>
  <c r="I370" i="4"/>
  <c r="D369" i="4"/>
  <c r="E369" i="4"/>
  <c r="F369" i="4"/>
  <c r="G369" i="4"/>
  <c r="H369" i="4"/>
  <c r="I369" i="4"/>
  <c r="D368" i="4"/>
  <c r="E368" i="4"/>
  <c r="F368" i="4"/>
  <c r="G368" i="4"/>
  <c r="H368" i="4"/>
  <c r="I368" i="4"/>
  <c r="D367" i="4"/>
  <c r="E367" i="4"/>
  <c r="F367" i="4"/>
  <c r="G367" i="4"/>
  <c r="H367" i="4"/>
  <c r="I367" i="4"/>
  <c r="D366" i="4"/>
  <c r="E366" i="4"/>
  <c r="F366" i="4"/>
  <c r="G366" i="4"/>
  <c r="H366" i="4"/>
  <c r="I366" i="4"/>
  <c r="D365" i="4"/>
  <c r="E365" i="4"/>
  <c r="F365" i="4"/>
  <c r="G365" i="4"/>
  <c r="H365" i="4"/>
  <c r="I365" i="4"/>
  <c r="D364" i="4"/>
  <c r="E364" i="4"/>
  <c r="F364" i="4"/>
  <c r="G364" i="4"/>
  <c r="H364" i="4"/>
  <c r="I364" i="4"/>
  <c r="D363" i="4"/>
  <c r="E363" i="4"/>
  <c r="F363" i="4"/>
  <c r="G363" i="4"/>
  <c r="H363" i="4"/>
  <c r="I363" i="4"/>
  <c r="D362" i="4"/>
  <c r="E362" i="4"/>
  <c r="F362" i="4"/>
  <c r="G362" i="4"/>
  <c r="H362" i="4"/>
  <c r="I362" i="4"/>
  <c r="D361" i="4"/>
  <c r="E361" i="4"/>
  <c r="F361" i="4"/>
  <c r="G361" i="4"/>
  <c r="H361" i="4"/>
  <c r="I361" i="4"/>
  <c r="D360" i="4"/>
  <c r="E360" i="4"/>
  <c r="F360" i="4"/>
  <c r="G360" i="4"/>
  <c r="H360" i="4"/>
  <c r="I360" i="4"/>
  <c r="D359" i="4"/>
  <c r="E359" i="4"/>
  <c r="F359" i="4"/>
  <c r="G359" i="4"/>
  <c r="H359" i="4"/>
  <c r="I359" i="4"/>
  <c r="D358" i="4"/>
  <c r="E358" i="4"/>
  <c r="F358" i="4"/>
  <c r="G358" i="4"/>
  <c r="H358" i="4"/>
  <c r="I358" i="4"/>
  <c r="D357" i="4"/>
  <c r="E357" i="4"/>
  <c r="F357" i="4"/>
  <c r="G357" i="4"/>
  <c r="H357" i="4"/>
  <c r="I357" i="4"/>
  <c r="D356" i="4"/>
  <c r="E356" i="4"/>
  <c r="F356" i="4"/>
  <c r="G356" i="4"/>
  <c r="H356" i="4"/>
  <c r="I356" i="4"/>
  <c r="D355" i="4"/>
  <c r="E355" i="4"/>
  <c r="F355" i="4"/>
  <c r="G355" i="4"/>
  <c r="H355" i="4"/>
  <c r="I355" i="4"/>
  <c r="D354" i="4"/>
  <c r="E354" i="4"/>
  <c r="F354" i="4"/>
  <c r="G354" i="4"/>
  <c r="H354" i="4"/>
  <c r="I354" i="4"/>
  <c r="D353" i="4"/>
  <c r="E353" i="4"/>
  <c r="F353" i="4"/>
  <c r="G353" i="4"/>
  <c r="H353" i="4"/>
  <c r="I353" i="4"/>
  <c r="D352" i="4"/>
  <c r="E352" i="4"/>
  <c r="F352" i="4"/>
  <c r="G352" i="4"/>
  <c r="H352" i="4"/>
  <c r="I352" i="4"/>
  <c r="D351" i="4"/>
  <c r="E351" i="4"/>
  <c r="F351" i="4"/>
  <c r="G351" i="4"/>
  <c r="H351" i="4"/>
  <c r="I351" i="4"/>
  <c r="D350" i="4"/>
  <c r="E350" i="4"/>
  <c r="F350" i="4"/>
  <c r="G350" i="4"/>
  <c r="H350" i="4"/>
  <c r="I350" i="4"/>
  <c r="D349" i="4"/>
  <c r="E349" i="4"/>
  <c r="F349" i="4"/>
  <c r="G349" i="4"/>
  <c r="H349" i="4"/>
  <c r="I349" i="4"/>
  <c r="D348" i="4"/>
  <c r="E348" i="4"/>
  <c r="F348" i="4"/>
  <c r="G348" i="4"/>
  <c r="H348" i="4"/>
  <c r="I348" i="4"/>
  <c r="D347" i="4"/>
  <c r="E347" i="4"/>
  <c r="F347" i="4"/>
  <c r="G347" i="4"/>
  <c r="H347" i="4"/>
  <c r="I347" i="4"/>
  <c r="D346" i="4"/>
  <c r="E346" i="4"/>
  <c r="F346" i="4"/>
  <c r="G346" i="4"/>
  <c r="H346" i="4"/>
  <c r="I346" i="4"/>
  <c r="D345" i="4"/>
  <c r="E345" i="4"/>
  <c r="F345" i="4"/>
  <c r="G345" i="4"/>
  <c r="H345" i="4"/>
  <c r="I345" i="4"/>
  <c r="D344" i="4"/>
  <c r="E344" i="4"/>
  <c r="F344" i="4"/>
  <c r="G344" i="4"/>
  <c r="H344" i="4"/>
  <c r="I344" i="4"/>
  <c r="D343" i="4"/>
  <c r="E343" i="4"/>
  <c r="F343" i="4"/>
  <c r="G343" i="4"/>
  <c r="H343" i="4"/>
  <c r="I343" i="4"/>
  <c r="D342" i="4"/>
  <c r="E342" i="4"/>
  <c r="F342" i="4"/>
  <c r="G342" i="4"/>
  <c r="H342" i="4"/>
  <c r="I342" i="4"/>
  <c r="D341" i="4"/>
  <c r="E341" i="4"/>
  <c r="F341" i="4"/>
  <c r="G341" i="4"/>
  <c r="H341" i="4"/>
  <c r="I341" i="4"/>
  <c r="D340" i="4"/>
  <c r="E340" i="4"/>
  <c r="F340" i="4"/>
  <c r="G340" i="4"/>
  <c r="H340" i="4"/>
  <c r="I340" i="4"/>
  <c r="D339" i="4"/>
  <c r="E339" i="4"/>
  <c r="F339" i="4"/>
  <c r="G339" i="4"/>
  <c r="H339" i="4"/>
  <c r="I339" i="4"/>
  <c r="D338" i="4"/>
  <c r="E338" i="4"/>
  <c r="F338" i="4"/>
  <c r="G338" i="4"/>
  <c r="H338" i="4"/>
  <c r="I338" i="4"/>
  <c r="D337" i="4"/>
  <c r="E337" i="4"/>
  <c r="F337" i="4"/>
  <c r="G337" i="4"/>
  <c r="H337" i="4"/>
  <c r="I337" i="4"/>
  <c r="D336" i="4"/>
  <c r="E336" i="4"/>
  <c r="F336" i="4"/>
  <c r="G336" i="4"/>
  <c r="H336" i="4"/>
  <c r="I336" i="4"/>
  <c r="D335" i="4"/>
  <c r="E335" i="4"/>
  <c r="F335" i="4"/>
  <c r="G335" i="4"/>
  <c r="H335" i="4"/>
  <c r="I335" i="4"/>
  <c r="D334" i="4"/>
  <c r="E334" i="4"/>
  <c r="F334" i="4"/>
  <c r="G334" i="4"/>
  <c r="H334" i="4"/>
  <c r="I334" i="4"/>
  <c r="D333" i="4"/>
  <c r="E333" i="4"/>
  <c r="F333" i="4"/>
  <c r="G333" i="4"/>
  <c r="H333" i="4"/>
  <c r="I333" i="4"/>
  <c r="D332" i="4"/>
  <c r="E332" i="4"/>
  <c r="F332" i="4"/>
  <c r="G332" i="4"/>
  <c r="H332" i="4"/>
  <c r="I332" i="4"/>
  <c r="D331" i="4"/>
  <c r="E331" i="4"/>
  <c r="F331" i="4"/>
  <c r="G331" i="4"/>
  <c r="H331" i="4"/>
  <c r="I331" i="4"/>
  <c r="D330" i="4"/>
  <c r="E330" i="4"/>
  <c r="F330" i="4"/>
  <c r="G330" i="4"/>
  <c r="H330" i="4"/>
  <c r="I330" i="4"/>
  <c r="D329" i="4"/>
  <c r="E329" i="4"/>
  <c r="F329" i="4"/>
  <c r="G329" i="4"/>
  <c r="H329" i="4"/>
  <c r="I329" i="4"/>
  <c r="D328" i="4"/>
  <c r="E328" i="4"/>
  <c r="F328" i="4"/>
  <c r="G328" i="4"/>
  <c r="H328" i="4"/>
  <c r="I328" i="4"/>
  <c r="D327" i="4"/>
  <c r="E327" i="4"/>
  <c r="F327" i="4"/>
  <c r="G327" i="4"/>
  <c r="H327" i="4"/>
  <c r="I327" i="4"/>
  <c r="D326" i="4"/>
  <c r="E326" i="4"/>
  <c r="F326" i="4"/>
  <c r="G326" i="4"/>
  <c r="H326" i="4"/>
  <c r="I326" i="4"/>
  <c r="D325" i="4"/>
  <c r="E325" i="4"/>
  <c r="F325" i="4"/>
  <c r="G325" i="4"/>
  <c r="H325" i="4"/>
  <c r="I325" i="4"/>
  <c r="D324" i="4"/>
  <c r="E324" i="4"/>
  <c r="F324" i="4"/>
  <c r="G324" i="4"/>
  <c r="H324" i="4"/>
  <c r="I324" i="4"/>
  <c r="D323" i="4"/>
  <c r="E323" i="4"/>
  <c r="F323" i="4"/>
  <c r="G323" i="4"/>
  <c r="H323" i="4"/>
  <c r="I323" i="4"/>
  <c r="D322" i="4"/>
  <c r="E322" i="4"/>
  <c r="F322" i="4"/>
  <c r="G322" i="4"/>
  <c r="H322" i="4"/>
  <c r="I322" i="4"/>
  <c r="D321" i="4"/>
  <c r="E321" i="4"/>
  <c r="F321" i="4"/>
  <c r="G321" i="4"/>
  <c r="H321" i="4"/>
  <c r="I321" i="4"/>
  <c r="D320" i="4"/>
  <c r="E320" i="4"/>
  <c r="F320" i="4"/>
  <c r="G320" i="4"/>
  <c r="H320" i="4"/>
  <c r="I320" i="4"/>
  <c r="D319" i="4"/>
  <c r="E319" i="4"/>
  <c r="F319" i="4"/>
  <c r="G319" i="4"/>
  <c r="H319" i="4"/>
  <c r="I319" i="4"/>
  <c r="D318" i="4"/>
  <c r="E318" i="4"/>
  <c r="F318" i="4"/>
  <c r="G318" i="4"/>
  <c r="H318" i="4"/>
  <c r="I318" i="4"/>
  <c r="D317" i="4"/>
  <c r="E317" i="4"/>
  <c r="F317" i="4"/>
  <c r="G317" i="4"/>
  <c r="H317" i="4"/>
  <c r="I317" i="4"/>
  <c r="D316" i="4"/>
  <c r="E316" i="4"/>
  <c r="F316" i="4"/>
  <c r="G316" i="4"/>
  <c r="H316" i="4"/>
  <c r="I316" i="4"/>
  <c r="D315" i="4"/>
  <c r="E315" i="4"/>
  <c r="F315" i="4"/>
  <c r="G315" i="4"/>
  <c r="H315" i="4"/>
  <c r="I315" i="4"/>
  <c r="D314" i="4"/>
  <c r="E314" i="4"/>
  <c r="F314" i="4"/>
  <c r="G314" i="4"/>
  <c r="H314" i="4"/>
  <c r="I314" i="4"/>
  <c r="D313" i="4"/>
  <c r="E313" i="4"/>
  <c r="F313" i="4"/>
  <c r="G313" i="4"/>
  <c r="H313" i="4"/>
  <c r="I313" i="4"/>
  <c r="D312" i="4"/>
  <c r="E312" i="4"/>
  <c r="F312" i="4"/>
  <c r="G312" i="4"/>
  <c r="H312" i="4"/>
  <c r="I312" i="4"/>
  <c r="D311" i="4"/>
  <c r="E311" i="4"/>
  <c r="F311" i="4"/>
  <c r="G311" i="4"/>
  <c r="H311" i="4"/>
  <c r="I311" i="4"/>
  <c r="D310" i="4"/>
  <c r="E310" i="4"/>
  <c r="F310" i="4"/>
  <c r="G310" i="4"/>
  <c r="H310" i="4"/>
  <c r="I310" i="4"/>
  <c r="D309" i="4"/>
  <c r="E309" i="4"/>
  <c r="F309" i="4"/>
  <c r="G309" i="4"/>
  <c r="H309" i="4"/>
  <c r="I309" i="4"/>
  <c r="D308" i="4"/>
  <c r="E308" i="4"/>
  <c r="F308" i="4"/>
  <c r="G308" i="4"/>
  <c r="H308" i="4"/>
  <c r="I308" i="4"/>
  <c r="D307" i="4"/>
  <c r="E307" i="4"/>
  <c r="F307" i="4"/>
  <c r="G307" i="4"/>
  <c r="H307" i="4"/>
  <c r="I307" i="4"/>
  <c r="D306" i="4"/>
  <c r="E306" i="4"/>
  <c r="F306" i="4"/>
  <c r="G306" i="4"/>
  <c r="H306" i="4"/>
  <c r="I306" i="4"/>
  <c r="D305" i="4"/>
  <c r="E305" i="4"/>
  <c r="F305" i="4"/>
  <c r="G305" i="4"/>
  <c r="H305" i="4"/>
  <c r="I305" i="4"/>
  <c r="D304" i="4"/>
  <c r="E304" i="4"/>
  <c r="F304" i="4"/>
  <c r="G304" i="4"/>
  <c r="H304" i="4"/>
  <c r="I304" i="4"/>
  <c r="D303" i="4"/>
  <c r="E303" i="4"/>
  <c r="F303" i="4"/>
  <c r="G303" i="4"/>
  <c r="H303" i="4"/>
  <c r="I303" i="4"/>
  <c r="D302" i="4"/>
  <c r="E302" i="4"/>
  <c r="F302" i="4"/>
  <c r="G302" i="4"/>
  <c r="H302" i="4"/>
  <c r="I302" i="4"/>
  <c r="D301" i="4"/>
  <c r="E301" i="4"/>
  <c r="F301" i="4"/>
  <c r="G301" i="4"/>
  <c r="H301" i="4"/>
  <c r="I301" i="4"/>
  <c r="D300" i="4"/>
  <c r="E300" i="4"/>
  <c r="F300" i="4"/>
  <c r="G300" i="4"/>
  <c r="H300" i="4"/>
  <c r="I300" i="4"/>
  <c r="D299" i="4"/>
  <c r="E299" i="4"/>
  <c r="F299" i="4"/>
  <c r="G299" i="4"/>
  <c r="H299" i="4"/>
  <c r="I299" i="4"/>
  <c r="D298" i="4"/>
  <c r="E298" i="4"/>
  <c r="F298" i="4"/>
  <c r="G298" i="4"/>
  <c r="H298" i="4"/>
  <c r="I298" i="4"/>
  <c r="D297" i="4"/>
  <c r="E297" i="4"/>
  <c r="F297" i="4"/>
  <c r="G297" i="4"/>
  <c r="H297" i="4"/>
  <c r="I297" i="4"/>
  <c r="D296" i="4"/>
  <c r="E296" i="4"/>
  <c r="F296" i="4"/>
  <c r="G296" i="4"/>
  <c r="H296" i="4"/>
  <c r="I296" i="4"/>
  <c r="D295" i="4"/>
  <c r="E295" i="4"/>
  <c r="F295" i="4"/>
  <c r="G295" i="4"/>
  <c r="H295" i="4"/>
  <c r="I295" i="4"/>
  <c r="D294" i="4"/>
  <c r="E294" i="4"/>
  <c r="F294" i="4"/>
  <c r="G294" i="4"/>
  <c r="H294" i="4"/>
  <c r="I294" i="4"/>
  <c r="D293" i="4"/>
  <c r="E293" i="4"/>
  <c r="F293" i="4"/>
  <c r="G293" i="4"/>
  <c r="H293" i="4"/>
  <c r="I293" i="4"/>
  <c r="D292" i="4"/>
  <c r="E292" i="4"/>
  <c r="F292" i="4"/>
  <c r="G292" i="4"/>
  <c r="H292" i="4"/>
  <c r="I292" i="4"/>
  <c r="D291" i="4"/>
  <c r="E291" i="4"/>
  <c r="F291" i="4"/>
  <c r="G291" i="4"/>
  <c r="H291" i="4"/>
  <c r="I291" i="4"/>
  <c r="D290" i="4"/>
  <c r="E290" i="4"/>
  <c r="F290" i="4"/>
  <c r="G290" i="4"/>
  <c r="H290" i="4"/>
  <c r="I290" i="4"/>
  <c r="D289" i="4"/>
  <c r="E289" i="4"/>
  <c r="F289" i="4"/>
  <c r="G289" i="4"/>
  <c r="H289" i="4"/>
  <c r="I289" i="4"/>
  <c r="D288" i="4"/>
  <c r="E288" i="4"/>
  <c r="F288" i="4"/>
  <c r="G288" i="4"/>
  <c r="H288" i="4"/>
  <c r="I288" i="4"/>
  <c r="D287" i="4"/>
  <c r="E287" i="4"/>
  <c r="F287" i="4"/>
  <c r="G287" i="4"/>
  <c r="H287" i="4"/>
  <c r="I287" i="4"/>
  <c r="D286" i="4"/>
  <c r="E286" i="4"/>
  <c r="F286" i="4"/>
  <c r="G286" i="4"/>
  <c r="H286" i="4"/>
  <c r="I286" i="4"/>
  <c r="D285" i="4"/>
  <c r="E285" i="4"/>
  <c r="F285" i="4"/>
  <c r="G285" i="4"/>
  <c r="H285" i="4"/>
  <c r="I285" i="4"/>
  <c r="D284" i="4"/>
  <c r="E284" i="4"/>
  <c r="F284" i="4"/>
  <c r="G284" i="4"/>
  <c r="H284" i="4"/>
  <c r="I284" i="4"/>
  <c r="D283" i="4"/>
  <c r="E283" i="4"/>
  <c r="F283" i="4"/>
  <c r="G283" i="4"/>
  <c r="H283" i="4"/>
  <c r="I283" i="4"/>
  <c r="D282" i="4"/>
  <c r="E282" i="4"/>
  <c r="F282" i="4"/>
  <c r="G282" i="4"/>
  <c r="H282" i="4"/>
  <c r="I282" i="4"/>
  <c r="D281" i="4"/>
  <c r="E281" i="4"/>
  <c r="F281" i="4"/>
  <c r="G281" i="4"/>
  <c r="H281" i="4"/>
  <c r="I281" i="4"/>
  <c r="D280" i="4"/>
  <c r="E280" i="4"/>
  <c r="F280" i="4"/>
  <c r="G280" i="4"/>
  <c r="H280" i="4"/>
  <c r="I280" i="4"/>
  <c r="D279" i="4"/>
  <c r="E279" i="4"/>
  <c r="F279" i="4"/>
  <c r="G279" i="4"/>
  <c r="H279" i="4"/>
  <c r="I279" i="4"/>
  <c r="D278" i="4"/>
  <c r="E278" i="4"/>
  <c r="F278" i="4"/>
  <c r="G278" i="4"/>
  <c r="H278" i="4"/>
  <c r="I278" i="4"/>
  <c r="D277" i="4"/>
  <c r="E277" i="4"/>
  <c r="F277" i="4"/>
  <c r="G277" i="4"/>
  <c r="H277" i="4"/>
  <c r="I277" i="4"/>
  <c r="D276" i="4"/>
  <c r="E276" i="4"/>
  <c r="F276" i="4"/>
  <c r="G276" i="4"/>
  <c r="H276" i="4"/>
  <c r="I276" i="4"/>
  <c r="D275" i="4"/>
  <c r="E275" i="4"/>
  <c r="F275" i="4"/>
  <c r="G275" i="4"/>
  <c r="H275" i="4"/>
  <c r="I275" i="4"/>
  <c r="D274" i="4"/>
  <c r="E274" i="4"/>
  <c r="F274" i="4"/>
  <c r="G274" i="4"/>
  <c r="H274" i="4"/>
  <c r="I274" i="4"/>
  <c r="D273" i="4"/>
  <c r="E273" i="4"/>
  <c r="F273" i="4"/>
  <c r="G273" i="4"/>
  <c r="H273" i="4"/>
  <c r="I273" i="4"/>
  <c r="D272" i="4"/>
  <c r="E272" i="4"/>
  <c r="F272" i="4"/>
  <c r="G272" i="4"/>
  <c r="H272" i="4"/>
  <c r="I272" i="4"/>
  <c r="D271" i="4"/>
  <c r="E271" i="4"/>
  <c r="F271" i="4"/>
  <c r="G271" i="4"/>
  <c r="H271" i="4"/>
  <c r="I271" i="4"/>
  <c r="D270" i="4"/>
  <c r="E270" i="4"/>
  <c r="F270" i="4"/>
  <c r="G270" i="4"/>
  <c r="H270" i="4"/>
  <c r="I270" i="4"/>
  <c r="D269" i="4"/>
  <c r="E269" i="4"/>
  <c r="F269" i="4"/>
  <c r="G269" i="4"/>
  <c r="H269" i="4"/>
  <c r="I269" i="4"/>
  <c r="D268" i="4"/>
  <c r="E268" i="4"/>
  <c r="F268" i="4"/>
  <c r="G268" i="4"/>
  <c r="H268" i="4"/>
  <c r="I268" i="4"/>
  <c r="D267" i="4"/>
  <c r="E267" i="4"/>
  <c r="F267" i="4"/>
  <c r="G267" i="4"/>
  <c r="H267" i="4"/>
  <c r="I267" i="4"/>
  <c r="D266" i="4"/>
  <c r="E266" i="4"/>
  <c r="F266" i="4"/>
  <c r="G266" i="4"/>
  <c r="H266" i="4"/>
  <c r="I266" i="4"/>
  <c r="D265" i="4"/>
  <c r="E265" i="4"/>
  <c r="F265" i="4"/>
  <c r="G265" i="4"/>
  <c r="H265" i="4"/>
  <c r="I265" i="4"/>
  <c r="D264" i="4"/>
  <c r="E264" i="4"/>
  <c r="F264" i="4"/>
  <c r="G264" i="4"/>
  <c r="H264" i="4"/>
  <c r="I264" i="4"/>
  <c r="D263" i="4"/>
  <c r="E263" i="4"/>
  <c r="F263" i="4"/>
  <c r="G263" i="4"/>
  <c r="H263" i="4"/>
  <c r="I263" i="4"/>
  <c r="D262" i="4"/>
  <c r="E262" i="4"/>
  <c r="F262" i="4"/>
  <c r="G262" i="4"/>
  <c r="H262" i="4"/>
  <c r="I262" i="4"/>
  <c r="D261" i="4"/>
  <c r="E261" i="4"/>
  <c r="F261" i="4"/>
  <c r="G261" i="4"/>
  <c r="H261" i="4"/>
  <c r="I261" i="4"/>
  <c r="D260" i="4"/>
  <c r="E260" i="4"/>
  <c r="F260" i="4"/>
  <c r="G260" i="4"/>
  <c r="H260" i="4"/>
  <c r="I260" i="4"/>
  <c r="D259" i="4"/>
  <c r="E259" i="4"/>
  <c r="F259" i="4"/>
  <c r="G259" i="4"/>
  <c r="H259" i="4"/>
  <c r="I259" i="4"/>
  <c r="D258" i="4"/>
  <c r="E258" i="4"/>
  <c r="F258" i="4"/>
  <c r="G258" i="4"/>
  <c r="H258" i="4"/>
  <c r="I258" i="4"/>
  <c r="D257" i="4"/>
  <c r="E257" i="4"/>
  <c r="F257" i="4"/>
  <c r="G257" i="4"/>
  <c r="H257" i="4"/>
  <c r="I257" i="4"/>
  <c r="D256" i="4"/>
  <c r="E256" i="4"/>
  <c r="F256" i="4"/>
  <c r="G256" i="4"/>
  <c r="H256" i="4"/>
  <c r="I256" i="4"/>
  <c r="D255" i="4"/>
  <c r="E255" i="4"/>
  <c r="F255" i="4"/>
  <c r="G255" i="4"/>
  <c r="H255" i="4"/>
  <c r="I255" i="4"/>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c r="D246" i="4"/>
  <c r="E246" i="4"/>
  <c r="G246" i="4"/>
  <c r="H246" i="4"/>
  <c r="I246" i="4"/>
  <c r="D245" i="4"/>
  <c r="E245" i="4"/>
  <c r="G245" i="4"/>
  <c r="H245" i="4"/>
  <c r="I245" i="4"/>
  <c r="D244" i="4"/>
  <c r="E244" i="4"/>
  <c r="F244" i="4"/>
  <c r="G244" i="4"/>
  <c r="H244" i="4"/>
  <c r="I244" i="4"/>
  <c r="D243" i="4"/>
  <c r="E243" i="4"/>
  <c r="F243" i="4"/>
  <c r="G243" i="4"/>
  <c r="H243" i="4"/>
  <c r="I243" i="4"/>
  <c r="D242" i="4"/>
  <c r="E242" i="4"/>
  <c r="F242" i="4"/>
  <c r="G242" i="4"/>
  <c r="H242" i="4"/>
  <c r="I242" i="4"/>
  <c r="D241" i="4"/>
  <c r="E241" i="4"/>
  <c r="F241" i="4"/>
  <c r="G241" i="4"/>
  <c r="H241" i="4"/>
  <c r="I241" i="4"/>
  <c r="D240" i="4"/>
  <c r="E240" i="4"/>
  <c r="F240" i="4"/>
  <c r="G240" i="4"/>
  <c r="H240" i="4"/>
  <c r="I240" i="4"/>
  <c r="D239" i="4"/>
  <c r="E239" i="4"/>
  <c r="F239" i="4"/>
  <c r="G239" i="4"/>
  <c r="H239" i="4"/>
  <c r="I239" i="4"/>
  <c r="D238" i="4"/>
  <c r="E238" i="4"/>
  <c r="F238" i="4"/>
  <c r="G238" i="4"/>
  <c r="H238" i="4"/>
  <c r="I238" i="4"/>
  <c r="D237" i="4"/>
  <c r="E237" i="4"/>
  <c r="F237" i="4"/>
  <c r="G237" i="4"/>
  <c r="H237" i="4"/>
  <c r="I237" i="4"/>
  <c r="D236" i="4"/>
  <c r="E236" i="4"/>
  <c r="F236" i="4"/>
  <c r="G236" i="4"/>
  <c r="H236" i="4"/>
  <c r="I236" i="4"/>
  <c r="D235" i="4"/>
  <c r="E235" i="4"/>
  <c r="F235" i="4"/>
  <c r="G235" i="4"/>
  <c r="H235" i="4"/>
  <c r="I235" i="4"/>
  <c r="D234" i="4"/>
  <c r="E234" i="4"/>
  <c r="F234" i="4"/>
  <c r="G234" i="4"/>
  <c r="H234" i="4"/>
  <c r="I234" i="4"/>
  <c r="D233" i="4"/>
  <c r="E233" i="4"/>
  <c r="F233" i="4"/>
  <c r="G233" i="4"/>
  <c r="H233" i="4"/>
  <c r="I233" i="4"/>
  <c r="D232" i="4"/>
  <c r="E232" i="4"/>
  <c r="F232" i="4"/>
  <c r="G232" i="4"/>
  <c r="H232" i="4"/>
  <c r="I232" i="4"/>
  <c r="D231" i="4"/>
  <c r="E231" i="4"/>
  <c r="F231" i="4"/>
  <c r="G231" i="4"/>
  <c r="H231" i="4"/>
  <c r="I231" i="4"/>
  <c r="D230" i="4"/>
  <c r="E230" i="4"/>
  <c r="F230" i="4"/>
  <c r="G230" i="4"/>
  <c r="H230" i="4"/>
  <c r="I230" i="4"/>
  <c r="D229" i="4"/>
  <c r="E229" i="4"/>
  <c r="F229" i="4"/>
  <c r="G229" i="4"/>
  <c r="H229" i="4"/>
  <c r="I229" i="4"/>
  <c r="D228" i="4"/>
  <c r="E228" i="4"/>
  <c r="F228" i="4"/>
  <c r="G228" i="4"/>
  <c r="H228" i="4"/>
  <c r="I228" i="4"/>
  <c r="D227" i="4"/>
  <c r="E227" i="4"/>
  <c r="F227" i="4"/>
  <c r="G227" i="4"/>
  <c r="H227" i="4"/>
  <c r="I227" i="4"/>
  <c r="D226" i="4"/>
  <c r="E226" i="4"/>
  <c r="F226" i="4"/>
  <c r="G226" i="4"/>
  <c r="H226" i="4"/>
  <c r="I226" i="4"/>
  <c r="D225" i="4"/>
  <c r="E225" i="4"/>
  <c r="F225" i="4"/>
  <c r="G225" i="4"/>
  <c r="H225" i="4"/>
  <c r="I225" i="4"/>
  <c r="D224" i="4"/>
  <c r="E224" i="4"/>
  <c r="F224" i="4"/>
  <c r="G224" i="4"/>
  <c r="H224" i="4"/>
  <c r="I224" i="4"/>
  <c r="D223" i="4"/>
  <c r="E223" i="4"/>
  <c r="F223" i="4"/>
  <c r="G223" i="4"/>
  <c r="H223" i="4"/>
  <c r="I223" i="4"/>
  <c r="D222" i="4"/>
  <c r="E222" i="4"/>
  <c r="F222" i="4"/>
  <c r="G222" i="4"/>
  <c r="H222" i="4"/>
  <c r="I222" i="4"/>
  <c r="D221" i="4"/>
  <c r="E221" i="4"/>
  <c r="F221" i="4"/>
  <c r="G221" i="4"/>
  <c r="H221" i="4"/>
  <c r="I221" i="4"/>
  <c r="D220" i="4"/>
  <c r="E220" i="4"/>
  <c r="F220" i="4"/>
  <c r="G220" i="4"/>
  <c r="H220" i="4"/>
  <c r="I220" i="4"/>
  <c r="D219" i="4"/>
  <c r="E219" i="4"/>
  <c r="F219" i="4"/>
  <c r="G219" i="4"/>
  <c r="H219" i="4"/>
  <c r="I219" i="4"/>
  <c r="D218" i="4"/>
  <c r="E218" i="4"/>
  <c r="F218" i="4"/>
  <c r="G218" i="4"/>
  <c r="H218" i="4"/>
  <c r="I218" i="4"/>
  <c r="D217" i="4"/>
  <c r="E217" i="4"/>
  <c r="F217" i="4"/>
  <c r="G217" i="4"/>
  <c r="H217" i="4"/>
  <c r="I217" i="4"/>
  <c r="D216" i="4"/>
  <c r="E216" i="4"/>
  <c r="F216" i="4"/>
  <c r="G216" i="4"/>
  <c r="H216" i="4"/>
  <c r="I216" i="4"/>
  <c r="D215" i="4"/>
  <c r="E215" i="4"/>
  <c r="F215" i="4"/>
  <c r="G215" i="4"/>
  <c r="H215" i="4"/>
  <c r="I215" i="4"/>
  <c r="D214" i="4"/>
  <c r="E214" i="4"/>
  <c r="F214" i="4"/>
  <c r="G214" i="4"/>
  <c r="H214" i="4"/>
  <c r="I214" i="4"/>
  <c r="D213" i="4"/>
  <c r="E213" i="4"/>
  <c r="F213" i="4"/>
  <c r="G213" i="4"/>
  <c r="H213" i="4"/>
  <c r="I213" i="4"/>
  <c r="D212" i="4"/>
  <c r="E212" i="4"/>
  <c r="F212" i="4"/>
  <c r="G212" i="4"/>
  <c r="H212" i="4"/>
  <c r="I212" i="4"/>
  <c r="D211" i="4"/>
  <c r="E211" i="4"/>
  <c r="F211" i="4"/>
  <c r="G211" i="4"/>
  <c r="H211" i="4"/>
  <c r="I211" i="4"/>
  <c r="D210" i="4"/>
  <c r="E210" i="4"/>
  <c r="F210" i="4"/>
  <c r="G210" i="4"/>
  <c r="H210" i="4"/>
  <c r="I210" i="4"/>
  <c r="D209" i="4"/>
  <c r="E209" i="4"/>
  <c r="F209" i="4"/>
  <c r="G209" i="4"/>
  <c r="H209" i="4"/>
  <c r="I209" i="4"/>
  <c r="D208" i="4"/>
  <c r="E208" i="4"/>
  <c r="F208" i="4"/>
  <c r="G208" i="4"/>
  <c r="H208" i="4"/>
  <c r="I208" i="4"/>
  <c r="D207" i="4"/>
  <c r="E207" i="4"/>
  <c r="F207" i="4"/>
  <c r="G207" i="4"/>
  <c r="H207" i="4"/>
  <c r="I207" i="4"/>
  <c r="D206" i="4"/>
  <c r="E206" i="4"/>
  <c r="F206" i="4"/>
  <c r="G206" i="4"/>
  <c r="H206" i="4"/>
  <c r="I206" i="4"/>
  <c r="D205" i="4"/>
  <c r="E205" i="4"/>
  <c r="F205" i="4"/>
  <c r="G205" i="4"/>
  <c r="H205" i="4"/>
  <c r="I205" i="4"/>
  <c r="D204" i="4"/>
  <c r="E204" i="4"/>
  <c r="F204" i="4"/>
  <c r="G204" i="4"/>
  <c r="H204" i="4"/>
  <c r="I204" i="4"/>
  <c r="D203" i="4"/>
  <c r="E203" i="4"/>
  <c r="F203" i="4"/>
  <c r="G203" i="4"/>
  <c r="H203" i="4"/>
  <c r="I203" i="4"/>
  <c r="D202" i="4"/>
  <c r="E202" i="4"/>
  <c r="F202" i="4"/>
  <c r="G202" i="4"/>
  <c r="H202" i="4"/>
  <c r="I202" i="4"/>
  <c r="D201" i="4"/>
  <c r="E201" i="4"/>
  <c r="F201" i="4"/>
  <c r="G201" i="4"/>
  <c r="H201" i="4"/>
  <c r="I201" i="4"/>
  <c r="D200" i="4"/>
  <c r="E200" i="4"/>
  <c r="F200" i="4"/>
  <c r="G200" i="4"/>
  <c r="H200" i="4"/>
  <c r="I200" i="4"/>
  <c r="D199" i="4"/>
  <c r="E199" i="4"/>
  <c r="F199" i="4"/>
  <c r="G199" i="4"/>
  <c r="H199" i="4"/>
  <c r="I199" i="4"/>
  <c r="D198" i="4"/>
  <c r="E198" i="4"/>
  <c r="F198" i="4"/>
  <c r="G198" i="4"/>
  <c r="H198" i="4"/>
  <c r="I198" i="4"/>
  <c r="D197" i="4"/>
  <c r="E197" i="4"/>
  <c r="F197" i="4"/>
  <c r="G197" i="4"/>
  <c r="H197" i="4"/>
  <c r="I197" i="4"/>
  <c r="D196" i="4"/>
  <c r="E196" i="4"/>
  <c r="F196" i="4"/>
  <c r="G196" i="4"/>
  <c r="H196" i="4"/>
  <c r="I196" i="4"/>
  <c r="D195" i="4"/>
  <c r="E195" i="4"/>
  <c r="F195" i="4"/>
  <c r="G195" i="4"/>
  <c r="H195" i="4"/>
  <c r="I195" i="4"/>
  <c r="D194" i="4"/>
  <c r="E194" i="4"/>
  <c r="F194" i="4"/>
  <c r="G194" i="4"/>
  <c r="H194" i="4"/>
  <c r="I194" i="4"/>
  <c r="D193" i="4"/>
  <c r="E193" i="4"/>
  <c r="F193" i="4"/>
  <c r="G193" i="4"/>
  <c r="H193" i="4"/>
  <c r="I193" i="4"/>
  <c r="D192" i="4"/>
  <c r="E192" i="4"/>
  <c r="F192" i="4"/>
  <c r="G192" i="4"/>
  <c r="H192" i="4"/>
  <c r="I192" i="4"/>
  <c r="D191" i="4"/>
  <c r="E191" i="4"/>
  <c r="F191" i="4"/>
  <c r="G191" i="4"/>
  <c r="H191" i="4"/>
  <c r="I191" i="4"/>
  <c r="D190" i="4"/>
  <c r="E190" i="4"/>
  <c r="F190" i="4"/>
  <c r="G190" i="4"/>
  <c r="H190" i="4"/>
  <c r="I190" i="4"/>
  <c r="D189" i="4"/>
  <c r="E189" i="4"/>
  <c r="F189" i="4"/>
  <c r="G189" i="4"/>
  <c r="H189" i="4"/>
  <c r="I189" i="4"/>
  <c r="D188" i="4"/>
  <c r="E188" i="4"/>
  <c r="F188" i="4"/>
  <c r="G188" i="4"/>
  <c r="H188" i="4"/>
  <c r="I188" i="4"/>
  <c r="D187" i="4"/>
  <c r="E187" i="4"/>
  <c r="F187" i="4"/>
  <c r="G187" i="4"/>
  <c r="H187" i="4"/>
  <c r="I187" i="4"/>
  <c r="D186" i="4"/>
  <c r="E186" i="4"/>
  <c r="F186" i="4"/>
  <c r="G186" i="4"/>
  <c r="H186" i="4"/>
  <c r="I186" i="4"/>
  <c r="D185" i="4"/>
  <c r="E185" i="4"/>
  <c r="F185" i="4"/>
  <c r="G185" i="4"/>
  <c r="H185" i="4"/>
  <c r="I185" i="4"/>
  <c r="D184" i="4"/>
  <c r="E184" i="4"/>
  <c r="F184" i="4"/>
  <c r="G184" i="4"/>
  <c r="H184" i="4"/>
  <c r="I184" i="4"/>
  <c r="D183" i="4"/>
  <c r="E183" i="4"/>
  <c r="F183" i="4"/>
  <c r="G183" i="4"/>
  <c r="H183" i="4"/>
  <c r="I183" i="4"/>
  <c r="D182" i="4"/>
  <c r="E182" i="4"/>
  <c r="F182" i="4"/>
  <c r="G182" i="4"/>
  <c r="H182" i="4"/>
  <c r="I182" i="4"/>
  <c r="D181" i="4"/>
  <c r="E181" i="4"/>
  <c r="F181" i="4"/>
  <c r="G181" i="4"/>
  <c r="H181" i="4"/>
  <c r="I181" i="4"/>
  <c r="D180" i="4"/>
  <c r="E180" i="4"/>
  <c r="F180" i="4"/>
  <c r="G180" i="4"/>
  <c r="H180" i="4"/>
  <c r="I180" i="4"/>
  <c r="D179" i="4"/>
  <c r="E179" i="4"/>
  <c r="F179" i="4"/>
  <c r="G179" i="4"/>
  <c r="H179" i="4"/>
  <c r="I179" i="4"/>
  <c r="D178" i="4"/>
  <c r="E178" i="4"/>
  <c r="F178" i="4"/>
  <c r="G178" i="4"/>
  <c r="H178" i="4"/>
  <c r="I178" i="4"/>
  <c r="D177" i="4"/>
  <c r="E177" i="4"/>
  <c r="F177" i="4"/>
  <c r="G177" i="4"/>
  <c r="H177" i="4"/>
  <c r="I177" i="4"/>
  <c r="D176" i="4"/>
  <c r="E176" i="4"/>
  <c r="F176" i="4"/>
  <c r="G176" i="4"/>
  <c r="H176" i="4"/>
  <c r="I176" i="4"/>
  <c r="D175" i="4"/>
  <c r="E175" i="4"/>
  <c r="F175" i="4"/>
  <c r="G175" i="4"/>
  <c r="H175" i="4"/>
  <c r="I175" i="4"/>
  <c r="D174" i="4"/>
  <c r="E174" i="4"/>
  <c r="F174" i="4"/>
  <c r="G174" i="4"/>
  <c r="H174" i="4"/>
  <c r="I174" i="4"/>
  <c r="D173" i="4"/>
  <c r="E173" i="4"/>
  <c r="F173" i="4"/>
  <c r="G173" i="4"/>
  <c r="H173" i="4"/>
  <c r="I173" i="4"/>
  <c r="D172" i="4"/>
  <c r="E172" i="4"/>
  <c r="F172" i="4"/>
  <c r="G172" i="4"/>
  <c r="H172" i="4"/>
  <c r="I172" i="4"/>
  <c r="D171" i="4"/>
  <c r="E171" i="4"/>
  <c r="F171" i="4"/>
  <c r="G171" i="4"/>
  <c r="H171" i="4"/>
  <c r="I171" i="4"/>
  <c r="D170" i="4"/>
  <c r="E170" i="4"/>
  <c r="F170" i="4"/>
  <c r="G170" i="4"/>
  <c r="H170" i="4"/>
  <c r="I170" i="4"/>
  <c r="D169" i="4"/>
  <c r="E169" i="4"/>
  <c r="F169" i="4"/>
  <c r="G169" i="4"/>
  <c r="H169" i="4"/>
  <c r="I169" i="4"/>
  <c r="D168" i="4"/>
  <c r="E168" i="4"/>
  <c r="F168" i="4"/>
  <c r="G168" i="4"/>
  <c r="H168" i="4"/>
  <c r="I168" i="4"/>
  <c r="D167" i="4"/>
  <c r="E167" i="4"/>
  <c r="F167" i="4"/>
  <c r="G167" i="4"/>
  <c r="H167" i="4"/>
  <c r="I167" i="4"/>
  <c r="D166" i="4"/>
  <c r="E166" i="4"/>
  <c r="F166" i="4"/>
  <c r="G166" i="4"/>
  <c r="H166" i="4"/>
  <c r="I166" i="4"/>
  <c r="D165" i="4"/>
  <c r="E165" i="4"/>
  <c r="F165" i="4"/>
  <c r="G165" i="4"/>
  <c r="H165" i="4"/>
  <c r="I165" i="4"/>
  <c r="D164" i="4"/>
  <c r="E164" i="4"/>
  <c r="F164" i="4"/>
  <c r="G164" i="4"/>
  <c r="H164" i="4"/>
  <c r="I164" i="4"/>
  <c r="D163" i="4"/>
  <c r="E163" i="4"/>
  <c r="F163" i="4"/>
  <c r="G163" i="4"/>
  <c r="H163" i="4"/>
  <c r="I163" i="4"/>
  <c r="D162" i="4"/>
  <c r="E162" i="4"/>
  <c r="F162" i="4"/>
  <c r="G162" i="4"/>
  <c r="H162" i="4"/>
  <c r="I162" i="4"/>
  <c r="D161" i="4"/>
  <c r="E161" i="4"/>
  <c r="F161" i="4"/>
  <c r="G161" i="4"/>
  <c r="H161" i="4"/>
  <c r="I161" i="4"/>
  <c r="D160" i="4"/>
  <c r="E160" i="4"/>
  <c r="F160" i="4"/>
  <c r="G160" i="4"/>
  <c r="H160" i="4"/>
  <c r="I160" i="4"/>
  <c r="D159" i="4"/>
  <c r="E159" i="4"/>
  <c r="F159" i="4"/>
  <c r="G159" i="4"/>
  <c r="H159" i="4"/>
  <c r="I159" i="4"/>
  <c r="D158" i="4"/>
  <c r="E158" i="4"/>
  <c r="F158" i="4"/>
  <c r="G158" i="4"/>
  <c r="H158" i="4"/>
  <c r="I158" i="4"/>
  <c r="D157" i="4"/>
  <c r="E157" i="4"/>
  <c r="F157" i="4"/>
  <c r="G157" i="4"/>
  <c r="H157" i="4"/>
  <c r="I157" i="4"/>
  <c r="D156" i="4"/>
  <c r="E156" i="4"/>
  <c r="F156" i="4"/>
  <c r="G156" i="4"/>
  <c r="H156" i="4"/>
  <c r="I156" i="4"/>
  <c r="D155" i="4"/>
  <c r="E155" i="4"/>
  <c r="F155" i="4"/>
  <c r="G155" i="4"/>
  <c r="H155" i="4"/>
  <c r="I155" i="4"/>
  <c r="D154" i="4"/>
  <c r="E154" i="4"/>
  <c r="F154" i="4"/>
  <c r="G154" i="4"/>
  <c r="H154" i="4"/>
  <c r="I154" i="4"/>
  <c r="D153" i="4"/>
  <c r="E153" i="4"/>
  <c r="F153" i="4"/>
  <c r="G153" i="4"/>
  <c r="H153" i="4"/>
  <c r="I153" i="4"/>
  <c r="D152" i="4"/>
  <c r="E152" i="4"/>
  <c r="F152" i="4"/>
  <c r="G152" i="4"/>
  <c r="H152" i="4"/>
  <c r="I152" i="4"/>
  <c r="D151" i="4"/>
  <c r="E151" i="4"/>
  <c r="F151" i="4"/>
  <c r="G151" i="4"/>
  <c r="H151" i="4"/>
  <c r="I151" i="4"/>
  <c r="D150" i="4"/>
  <c r="E150" i="4"/>
  <c r="F150" i="4"/>
  <c r="G150" i="4"/>
  <c r="H150" i="4"/>
  <c r="I150" i="4"/>
  <c r="D149" i="4"/>
  <c r="E149" i="4"/>
  <c r="F149" i="4"/>
  <c r="G149" i="4"/>
  <c r="H149" i="4"/>
  <c r="I149" i="4"/>
  <c r="D148" i="4"/>
  <c r="E148" i="4"/>
  <c r="F148" i="4"/>
  <c r="G148" i="4"/>
  <c r="H148" i="4"/>
  <c r="I148" i="4"/>
  <c r="D147" i="4"/>
  <c r="E147" i="4"/>
  <c r="F147" i="4"/>
  <c r="G147" i="4"/>
  <c r="H147" i="4"/>
  <c r="I147" i="4"/>
  <c r="D146" i="4"/>
  <c r="E146" i="4"/>
  <c r="F146" i="4"/>
  <c r="G146" i="4"/>
  <c r="H146" i="4"/>
  <c r="I146" i="4"/>
  <c r="D145" i="4"/>
  <c r="E145" i="4"/>
  <c r="F145" i="4"/>
  <c r="G145" i="4"/>
  <c r="H145" i="4"/>
  <c r="I145" i="4"/>
  <c r="D144" i="4"/>
  <c r="E144" i="4"/>
  <c r="F144" i="4"/>
  <c r="G144" i="4"/>
  <c r="H144" i="4"/>
  <c r="I144" i="4"/>
  <c r="D143" i="4"/>
  <c r="E143" i="4"/>
  <c r="F143" i="4"/>
  <c r="G143" i="4"/>
  <c r="H143" i="4"/>
  <c r="I143" i="4"/>
  <c r="D142" i="4"/>
  <c r="E142" i="4"/>
  <c r="F142" i="4"/>
  <c r="G142" i="4"/>
  <c r="H142" i="4"/>
  <c r="I142" i="4"/>
  <c r="D141" i="4"/>
  <c r="E141" i="4"/>
  <c r="F141" i="4"/>
  <c r="G141" i="4"/>
  <c r="H141" i="4"/>
  <c r="I141" i="4"/>
  <c r="D140" i="4"/>
  <c r="E140" i="4"/>
  <c r="F140" i="4"/>
  <c r="G140" i="4"/>
  <c r="H140" i="4"/>
  <c r="I140" i="4"/>
  <c r="D139" i="4"/>
  <c r="E139" i="4"/>
  <c r="F139" i="4"/>
  <c r="G139" i="4"/>
  <c r="H139" i="4"/>
  <c r="I139" i="4"/>
  <c r="D138" i="4"/>
  <c r="E138" i="4"/>
  <c r="F138" i="4"/>
  <c r="G138" i="4"/>
  <c r="H138" i="4"/>
  <c r="I138" i="4"/>
  <c r="D137" i="4"/>
  <c r="E137" i="4"/>
  <c r="F137" i="4"/>
  <c r="G137" i="4"/>
  <c r="H137" i="4"/>
  <c r="I137" i="4"/>
  <c r="D136" i="4"/>
  <c r="E136" i="4"/>
  <c r="F136" i="4"/>
  <c r="G136" i="4"/>
  <c r="H136" i="4"/>
  <c r="I136" i="4"/>
  <c r="D135" i="4"/>
  <c r="E135" i="4"/>
  <c r="F135" i="4"/>
  <c r="G135" i="4"/>
  <c r="H135" i="4"/>
  <c r="I135" i="4"/>
  <c r="D134" i="4"/>
  <c r="E134" i="4"/>
  <c r="F134" i="4"/>
  <c r="G134" i="4"/>
  <c r="H134" i="4"/>
  <c r="I134" i="4"/>
  <c r="D133" i="4"/>
  <c r="E133" i="4"/>
  <c r="F133" i="4"/>
  <c r="G133" i="4"/>
  <c r="H133" i="4"/>
  <c r="I133" i="4"/>
  <c r="D132" i="4"/>
  <c r="E132" i="4"/>
  <c r="F132" i="4"/>
  <c r="G132" i="4"/>
  <c r="H132" i="4"/>
  <c r="I132" i="4"/>
  <c r="D131" i="4"/>
  <c r="E131" i="4"/>
  <c r="F131" i="4"/>
  <c r="G131" i="4"/>
  <c r="H131" i="4"/>
  <c r="I131" i="4"/>
  <c r="D130" i="4"/>
  <c r="E130" i="4"/>
  <c r="F130" i="4"/>
  <c r="G130" i="4"/>
  <c r="H130" i="4"/>
  <c r="I130" i="4"/>
  <c r="D129" i="4"/>
  <c r="E129" i="4"/>
  <c r="F129" i="4"/>
  <c r="G129" i="4"/>
  <c r="H129" i="4"/>
  <c r="I129" i="4"/>
  <c r="D128" i="4"/>
  <c r="E128" i="4"/>
  <c r="F128" i="4"/>
  <c r="G128" i="4"/>
  <c r="H128" i="4"/>
  <c r="I128" i="4"/>
  <c r="D127" i="4"/>
  <c r="E127" i="4"/>
  <c r="F127" i="4"/>
  <c r="G127" i="4"/>
  <c r="H127" i="4"/>
  <c r="I127" i="4"/>
  <c r="D126" i="4"/>
  <c r="E126" i="4"/>
  <c r="F126" i="4"/>
  <c r="G126" i="4"/>
  <c r="H126" i="4"/>
  <c r="I126" i="4"/>
  <c r="D125" i="4"/>
  <c r="E125" i="4"/>
  <c r="F125" i="4"/>
  <c r="G125" i="4"/>
  <c r="H125" i="4"/>
  <c r="I125" i="4"/>
  <c r="D124" i="4"/>
  <c r="E124" i="4"/>
  <c r="F124" i="4"/>
  <c r="G124" i="4"/>
  <c r="H124" i="4"/>
  <c r="I124" i="4"/>
  <c r="D123" i="4"/>
  <c r="E123" i="4"/>
  <c r="F123" i="4"/>
  <c r="G123" i="4"/>
  <c r="H123" i="4"/>
  <c r="I123" i="4"/>
  <c r="D122" i="4"/>
  <c r="E122" i="4"/>
  <c r="F122" i="4"/>
  <c r="G122" i="4"/>
  <c r="H122" i="4"/>
  <c r="I122" i="4"/>
  <c r="D121" i="4"/>
  <c r="E121" i="4"/>
  <c r="F121" i="4"/>
  <c r="G121" i="4"/>
  <c r="H121" i="4"/>
  <c r="I121" i="4"/>
  <c r="D120" i="4"/>
  <c r="E120" i="4"/>
  <c r="F120" i="4"/>
  <c r="G120" i="4"/>
  <c r="H120" i="4"/>
  <c r="I120" i="4"/>
  <c r="D119" i="4"/>
  <c r="E119" i="4"/>
  <c r="F119" i="4"/>
  <c r="G119" i="4"/>
  <c r="H119" i="4"/>
  <c r="I119" i="4"/>
  <c r="D118" i="4"/>
  <c r="E118" i="4"/>
  <c r="F118" i="4"/>
  <c r="G118" i="4"/>
  <c r="H118" i="4"/>
  <c r="I118" i="4"/>
  <c r="D117" i="4"/>
  <c r="E117" i="4"/>
  <c r="F117" i="4"/>
  <c r="G117" i="4"/>
  <c r="H117" i="4"/>
  <c r="I117" i="4"/>
  <c r="D116" i="4"/>
  <c r="E116" i="4"/>
  <c r="F116" i="4"/>
  <c r="G116" i="4"/>
  <c r="H116" i="4"/>
  <c r="I116" i="4"/>
  <c r="D115" i="4"/>
  <c r="E115" i="4"/>
  <c r="F115" i="4"/>
  <c r="G115" i="4"/>
  <c r="H115" i="4"/>
  <c r="I115" i="4"/>
  <c r="D114" i="4"/>
  <c r="E114" i="4"/>
  <c r="F114" i="4"/>
  <c r="G114" i="4"/>
  <c r="H114" i="4"/>
  <c r="I114" i="4"/>
  <c r="D113" i="4"/>
  <c r="E113" i="4"/>
  <c r="F113" i="4"/>
  <c r="G113" i="4"/>
  <c r="H113" i="4"/>
  <c r="I113" i="4"/>
  <c r="D112" i="4"/>
  <c r="E112" i="4"/>
  <c r="F112" i="4"/>
  <c r="G112" i="4"/>
  <c r="H112" i="4"/>
  <c r="I112" i="4"/>
  <c r="D111" i="4"/>
  <c r="E111" i="4"/>
  <c r="F111" i="4"/>
  <c r="G111" i="4"/>
  <c r="H111" i="4"/>
  <c r="I111" i="4"/>
  <c r="D110" i="4"/>
  <c r="E110" i="4"/>
  <c r="F110" i="4"/>
  <c r="G110" i="4"/>
  <c r="H110" i="4"/>
  <c r="I110" i="4"/>
  <c r="D109" i="4"/>
  <c r="E109" i="4"/>
  <c r="F109" i="4"/>
  <c r="G109" i="4"/>
  <c r="H109" i="4"/>
  <c r="I109" i="4"/>
  <c r="D108" i="4"/>
  <c r="E108" i="4"/>
  <c r="F108" i="4"/>
  <c r="G108" i="4"/>
  <c r="H108" i="4"/>
  <c r="I108" i="4"/>
  <c r="D107" i="4"/>
  <c r="E107" i="4"/>
  <c r="F107" i="4"/>
  <c r="G107" i="4"/>
  <c r="H107" i="4"/>
  <c r="I107" i="4"/>
  <c r="D106" i="4"/>
  <c r="E106" i="4"/>
  <c r="F106" i="4"/>
  <c r="G106" i="4"/>
  <c r="H106" i="4"/>
  <c r="I106" i="4"/>
  <c r="D105" i="4"/>
  <c r="E105" i="4"/>
  <c r="F105" i="4"/>
  <c r="G105" i="4"/>
  <c r="H105" i="4"/>
  <c r="I105" i="4"/>
  <c r="D104" i="4"/>
  <c r="E104" i="4"/>
  <c r="F104" i="4"/>
  <c r="G104" i="4"/>
  <c r="H104" i="4"/>
  <c r="I104" i="4"/>
  <c r="D103" i="4"/>
  <c r="E103" i="4"/>
  <c r="F103" i="4"/>
  <c r="G103" i="4"/>
  <c r="H103" i="4"/>
  <c r="I103" i="4"/>
  <c r="D102" i="4"/>
  <c r="E102" i="4"/>
  <c r="F102" i="4"/>
  <c r="G102" i="4"/>
  <c r="H102" i="4"/>
  <c r="I102" i="4"/>
  <c r="D101" i="4"/>
  <c r="E101" i="4"/>
  <c r="F101" i="4"/>
  <c r="G101" i="4"/>
  <c r="H101" i="4"/>
  <c r="I101" i="4"/>
  <c r="D100" i="4"/>
  <c r="E100" i="4"/>
  <c r="F100" i="4"/>
  <c r="G100" i="4"/>
  <c r="H100" i="4"/>
  <c r="I100" i="4"/>
  <c r="D99" i="4"/>
  <c r="E99" i="4"/>
  <c r="F99" i="4"/>
  <c r="G99" i="4"/>
  <c r="H99" i="4"/>
  <c r="I99" i="4"/>
  <c r="D98" i="4"/>
  <c r="E98" i="4"/>
  <c r="F98" i="4"/>
  <c r="G98" i="4"/>
  <c r="H98" i="4"/>
  <c r="I98" i="4"/>
  <c r="D97" i="4"/>
  <c r="E97" i="4"/>
  <c r="F97" i="4"/>
  <c r="G97" i="4"/>
  <c r="H97" i="4"/>
  <c r="I97" i="4"/>
  <c r="D96" i="4"/>
  <c r="E96" i="4"/>
  <c r="F96" i="4"/>
  <c r="G96" i="4"/>
  <c r="H96" i="4"/>
  <c r="I96" i="4"/>
  <c r="D95" i="4"/>
  <c r="E95" i="4"/>
  <c r="F95" i="4"/>
  <c r="G95" i="4"/>
  <c r="H95" i="4"/>
  <c r="I95" i="4"/>
  <c r="D94" i="4"/>
  <c r="E94" i="4"/>
  <c r="F94" i="4"/>
  <c r="G94" i="4"/>
  <c r="H94" i="4"/>
  <c r="I94" i="4"/>
  <c r="D93" i="4"/>
  <c r="E93" i="4"/>
  <c r="F93" i="4"/>
  <c r="G93" i="4"/>
  <c r="H93" i="4"/>
  <c r="I93" i="4"/>
  <c r="D92" i="4"/>
  <c r="E92" i="4"/>
  <c r="F92" i="4"/>
  <c r="G92" i="4"/>
  <c r="H92" i="4"/>
  <c r="I92" i="4"/>
  <c r="D91" i="4"/>
  <c r="E91" i="4"/>
  <c r="F91" i="4"/>
  <c r="G91" i="4"/>
  <c r="H91" i="4"/>
  <c r="I91" i="4"/>
  <c r="D90" i="4"/>
  <c r="E90" i="4"/>
  <c r="F90" i="4"/>
  <c r="G90" i="4"/>
  <c r="H90" i="4"/>
  <c r="I90" i="4"/>
  <c r="D89" i="4"/>
  <c r="E89" i="4"/>
  <c r="F89" i="4"/>
  <c r="G89" i="4"/>
  <c r="H89" i="4"/>
  <c r="I89" i="4"/>
  <c r="D88" i="4"/>
  <c r="E88" i="4"/>
  <c r="F88" i="4"/>
  <c r="G88" i="4"/>
  <c r="H88" i="4"/>
  <c r="I88" i="4"/>
  <c r="D87" i="4"/>
  <c r="E87" i="4"/>
  <c r="F87" i="4"/>
  <c r="G87" i="4"/>
  <c r="H87" i="4"/>
  <c r="I87" i="4"/>
  <c r="D86" i="4"/>
  <c r="E86" i="4"/>
  <c r="F86" i="4"/>
  <c r="G86" i="4"/>
  <c r="H86" i="4"/>
  <c r="I86" i="4"/>
  <c r="D85" i="4"/>
  <c r="E85" i="4"/>
  <c r="F85" i="4"/>
  <c r="G85" i="4"/>
  <c r="H85" i="4"/>
  <c r="I85" i="4"/>
  <c r="D84" i="4"/>
  <c r="E84" i="4"/>
  <c r="F84" i="4"/>
  <c r="G84" i="4"/>
  <c r="H84" i="4"/>
  <c r="I84" i="4"/>
  <c r="D83" i="4"/>
  <c r="E83" i="4"/>
  <c r="F83" i="4"/>
  <c r="G83" i="4"/>
  <c r="H83" i="4"/>
  <c r="I83" i="4"/>
  <c r="D82" i="4"/>
  <c r="E82" i="4"/>
  <c r="F82" i="4"/>
  <c r="G82" i="4"/>
  <c r="H82" i="4"/>
  <c r="I82" i="4"/>
  <c r="D81" i="4"/>
  <c r="E81" i="4"/>
  <c r="F81" i="4"/>
  <c r="G81" i="4"/>
  <c r="H81" i="4"/>
  <c r="I81" i="4"/>
  <c r="D80" i="4"/>
  <c r="E80" i="4"/>
  <c r="F80" i="4"/>
  <c r="G80" i="4"/>
  <c r="H80" i="4"/>
  <c r="I80" i="4"/>
  <c r="D79" i="4"/>
  <c r="E79" i="4"/>
  <c r="F79" i="4"/>
  <c r="G79" i="4"/>
  <c r="H79" i="4"/>
  <c r="I79" i="4"/>
  <c r="D78" i="4"/>
  <c r="E78" i="4"/>
  <c r="F78" i="4"/>
  <c r="G78" i="4"/>
  <c r="H78" i="4"/>
  <c r="I78" i="4"/>
  <c r="D77" i="4"/>
  <c r="E77" i="4"/>
  <c r="F77" i="4"/>
  <c r="G77" i="4"/>
  <c r="H77" i="4"/>
  <c r="I77" i="4"/>
  <c r="D76" i="4"/>
  <c r="E76" i="4"/>
  <c r="F76" i="4"/>
  <c r="G76" i="4"/>
  <c r="H76" i="4"/>
  <c r="I76" i="4"/>
  <c r="D75" i="4"/>
  <c r="E75" i="4"/>
  <c r="F75" i="4"/>
  <c r="G75" i="4"/>
  <c r="H75" i="4"/>
  <c r="I75" i="4"/>
  <c r="D74" i="4"/>
  <c r="E74" i="4"/>
  <c r="F74" i="4"/>
  <c r="G74" i="4"/>
  <c r="H74" i="4"/>
  <c r="I74" i="4"/>
  <c r="D73" i="4"/>
  <c r="E73" i="4"/>
  <c r="F73" i="4"/>
  <c r="G73" i="4"/>
  <c r="H73" i="4"/>
  <c r="I73" i="4"/>
  <c r="D72" i="4"/>
  <c r="E72" i="4"/>
  <c r="F72" i="4"/>
  <c r="G72" i="4"/>
  <c r="H72" i="4"/>
  <c r="I72" i="4"/>
  <c r="D71" i="4"/>
  <c r="E71" i="4"/>
  <c r="F71" i="4"/>
  <c r="G71" i="4"/>
  <c r="H71" i="4"/>
  <c r="I71" i="4"/>
  <c r="D70" i="4"/>
  <c r="E70" i="4"/>
  <c r="F70" i="4"/>
  <c r="G70" i="4"/>
  <c r="H70" i="4"/>
  <c r="I70" i="4"/>
  <c r="D69" i="4"/>
  <c r="E69" i="4"/>
  <c r="F69" i="4"/>
  <c r="G69" i="4"/>
  <c r="H69" i="4"/>
  <c r="I69" i="4"/>
  <c r="D68" i="4"/>
  <c r="E68" i="4"/>
  <c r="F68" i="4"/>
  <c r="G68" i="4"/>
  <c r="H68" i="4"/>
  <c r="I68" i="4"/>
  <c r="D67" i="4"/>
  <c r="E67" i="4"/>
  <c r="F67" i="4"/>
  <c r="G67" i="4"/>
  <c r="H67" i="4"/>
  <c r="I67" i="4"/>
  <c r="D66" i="4"/>
  <c r="E66" i="4"/>
  <c r="F66" i="4"/>
  <c r="G66" i="4"/>
  <c r="H66" i="4"/>
  <c r="I66" i="4"/>
  <c r="D65" i="4"/>
  <c r="E65" i="4"/>
  <c r="F65" i="4"/>
  <c r="G65" i="4"/>
  <c r="H65" i="4"/>
  <c r="I65" i="4"/>
  <c r="D64" i="4"/>
  <c r="E64" i="4"/>
  <c r="F64" i="4"/>
  <c r="G64" i="4"/>
  <c r="H64" i="4"/>
  <c r="I64" i="4"/>
  <c r="D63" i="4"/>
  <c r="E63" i="4"/>
  <c r="F63" i="4"/>
  <c r="G63" i="4"/>
  <c r="H63" i="4"/>
  <c r="I63" i="4"/>
  <c r="D62" i="4"/>
  <c r="E62" i="4"/>
  <c r="F62" i="4"/>
  <c r="G62" i="4"/>
  <c r="H62" i="4"/>
  <c r="I62" i="4"/>
  <c r="D61" i="4"/>
  <c r="E61" i="4"/>
  <c r="F61" i="4"/>
  <c r="G61" i="4"/>
  <c r="H61" i="4"/>
  <c r="I61" i="4"/>
  <c r="D60" i="4"/>
  <c r="E60" i="4"/>
  <c r="F60" i="4"/>
  <c r="G60" i="4"/>
  <c r="H60" i="4"/>
  <c r="I60" i="4"/>
  <c r="D59" i="4"/>
  <c r="E59" i="4"/>
  <c r="F59" i="4"/>
  <c r="G59" i="4"/>
  <c r="H59" i="4"/>
  <c r="I59" i="4"/>
  <c r="D58" i="4"/>
  <c r="E58" i="4"/>
  <c r="F58" i="4"/>
  <c r="G58" i="4"/>
  <c r="H58" i="4"/>
  <c r="I58" i="4"/>
  <c r="D57" i="4"/>
  <c r="E57" i="4"/>
  <c r="F57" i="4"/>
  <c r="G57" i="4"/>
  <c r="H57" i="4"/>
  <c r="I57" i="4"/>
  <c r="D56" i="4"/>
  <c r="E56" i="4"/>
  <c r="F56" i="4"/>
  <c r="G56" i="4"/>
  <c r="H56" i="4"/>
  <c r="I56" i="4"/>
  <c r="D55" i="4"/>
  <c r="E55" i="4"/>
  <c r="F55" i="4"/>
  <c r="G55" i="4"/>
  <c r="H55" i="4"/>
  <c r="I55" i="4"/>
  <c r="D54" i="4"/>
  <c r="E54" i="4"/>
  <c r="F54" i="4"/>
  <c r="G54" i="4"/>
  <c r="H54" i="4"/>
  <c r="I54" i="4"/>
  <c r="D53" i="4"/>
  <c r="E53" i="4"/>
  <c r="F53" i="4"/>
  <c r="G53" i="4"/>
  <c r="H53" i="4"/>
  <c r="I53" i="4"/>
  <c r="D52" i="4"/>
  <c r="E52" i="4"/>
  <c r="F52" i="4"/>
  <c r="G52" i="4"/>
  <c r="H52" i="4"/>
  <c r="I52" i="4"/>
  <c r="D51" i="4"/>
  <c r="E51" i="4"/>
  <c r="F51" i="4"/>
  <c r="G51" i="4"/>
  <c r="H51" i="4"/>
  <c r="I51" i="4"/>
  <c r="D50" i="4"/>
  <c r="E50" i="4"/>
  <c r="F50" i="4"/>
  <c r="G50" i="4"/>
  <c r="H50" i="4"/>
  <c r="I50" i="4"/>
  <c r="D49" i="4"/>
  <c r="E49" i="4"/>
  <c r="F49" i="4"/>
  <c r="G49" i="4"/>
  <c r="H49" i="4"/>
  <c r="I49" i="4"/>
  <c r="D48" i="4"/>
  <c r="E48" i="4"/>
  <c r="F48" i="4"/>
  <c r="G48" i="4"/>
  <c r="H48" i="4"/>
  <c r="I48" i="4"/>
  <c r="D47" i="4"/>
  <c r="E47" i="4"/>
  <c r="F47" i="4"/>
  <c r="G47" i="4"/>
  <c r="H47" i="4"/>
  <c r="I47" i="4"/>
  <c r="D46" i="4"/>
  <c r="E46" i="4"/>
  <c r="F46" i="4"/>
  <c r="G46" i="4"/>
  <c r="H46" i="4"/>
  <c r="I46" i="4"/>
  <c r="D45" i="4"/>
  <c r="E45" i="4"/>
  <c r="F45" i="4"/>
  <c r="G45" i="4"/>
  <c r="H45" i="4"/>
  <c r="I45" i="4"/>
  <c r="D44" i="4"/>
  <c r="E44" i="4"/>
  <c r="F44" i="4"/>
  <c r="G44" i="4"/>
  <c r="H44" i="4"/>
  <c r="I44" i="4"/>
  <c r="D43" i="4"/>
  <c r="E43" i="4"/>
  <c r="F43" i="4"/>
  <c r="G43" i="4"/>
  <c r="H43" i="4"/>
  <c r="I43" i="4"/>
  <c r="D42" i="4"/>
  <c r="E42" i="4"/>
  <c r="F42" i="4"/>
  <c r="G42" i="4"/>
  <c r="H42" i="4"/>
  <c r="I42" i="4"/>
  <c r="D41" i="4"/>
  <c r="E41" i="4"/>
  <c r="F41" i="4"/>
  <c r="G41" i="4"/>
  <c r="H41" i="4"/>
  <c r="I41" i="4"/>
  <c r="D40" i="4"/>
  <c r="E40" i="4"/>
  <c r="F40" i="4"/>
  <c r="G40" i="4"/>
  <c r="H40" i="4"/>
  <c r="I40" i="4"/>
  <c r="D39" i="4"/>
  <c r="E39" i="4"/>
  <c r="F39" i="4"/>
  <c r="G39" i="4"/>
  <c r="H39" i="4"/>
  <c r="I39" i="4"/>
  <c r="D38" i="4"/>
  <c r="E38" i="4"/>
  <c r="F38" i="4"/>
  <c r="G38" i="4"/>
  <c r="H38" i="4"/>
  <c r="I38" i="4"/>
  <c r="D37" i="4"/>
  <c r="E37" i="4"/>
  <c r="F37" i="4"/>
  <c r="G37" i="4"/>
  <c r="H37" i="4"/>
  <c r="I37" i="4"/>
  <c r="D36" i="4"/>
  <c r="E36" i="4"/>
  <c r="F36" i="4"/>
  <c r="G36" i="4"/>
  <c r="H36" i="4"/>
  <c r="I36" i="4"/>
  <c r="D35" i="4"/>
  <c r="E35" i="4"/>
  <c r="F35" i="4"/>
  <c r="G35" i="4"/>
  <c r="H35" i="4"/>
  <c r="I35" i="4"/>
  <c r="D34" i="4"/>
  <c r="E34" i="4"/>
  <c r="F34" i="4"/>
  <c r="G34" i="4"/>
  <c r="H34" i="4"/>
  <c r="I34" i="4"/>
  <c r="D33" i="4"/>
  <c r="E33" i="4"/>
  <c r="F33" i="4"/>
  <c r="G33" i="4"/>
  <c r="H33" i="4"/>
  <c r="I33" i="4"/>
  <c r="D32" i="4"/>
  <c r="E32" i="4"/>
  <c r="F32" i="4"/>
  <c r="G32" i="4"/>
  <c r="H32" i="4"/>
  <c r="I32" i="4"/>
  <c r="D31" i="4"/>
  <c r="E31" i="4"/>
  <c r="F31" i="4"/>
  <c r="G31" i="4"/>
  <c r="H31" i="4"/>
  <c r="I31" i="4"/>
  <c r="D30" i="4"/>
  <c r="E30" i="4"/>
  <c r="F30" i="4"/>
  <c r="G30" i="4"/>
  <c r="H30" i="4"/>
  <c r="I30" i="4"/>
  <c r="D29" i="4"/>
  <c r="E29" i="4"/>
  <c r="F29" i="4"/>
  <c r="G29" i="4"/>
  <c r="H29" i="4"/>
  <c r="I29" i="4"/>
  <c r="D28" i="4"/>
  <c r="E28" i="4"/>
  <c r="F28" i="4"/>
  <c r="G28" i="4"/>
  <c r="H28" i="4"/>
  <c r="I28" i="4"/>
  <c r="D27" i="4"/>
  <c r="E27" i="4"/>
  <c r="F27" i="4"/>
  <c r="G27" i="4"/>
  <c r="H27" i="4"/>
  <c r="I27" i="4"/>
  <c r="D26" i="4"/>
  <c r="E26" i="4"/>
  <c r="F26" i="4"/>
  <c r="G26" i="4"/>
  <c r="H26" i="4"/>
  <c r="I26" i="4"/>
  <c r="D25" i="4"/>
  <c r="E25" i="4"/>
  <c r="F25" i="4"/>
  <c r="G25" i="4"/>
  <c r="H25" i="4"/>
  <c r="I25" i="4"/>
  <c r="D24" i="4"/>
  <c r="E24" i="4"/>
  <c r="F24" i="4"/>
  <c r="G24" i="4"/>
  <c r="H24" i="4"/>
  <c r="I24" i="4"/>
  <c r="D23" i="4"/>
  <c r="E23" i="4"/>
  <c r="F23" i="4"/>
  <c r="G23" i="4"/>
  <c r="H23" i="4"/>
  <c r="I23" i="4"/>
  <c r="D22" i="4"/>
  <c r="E22" i="4"/>
  <c r="F22" i="4"/>
  <c r="G22" i="4"/>
  <c r="H22" i="4"/>
  <c r="I22" i="4"/>
  <c r="D21" i="4"/>
  <c r="E21" i="4"/>
  <c r="F21" i="4"/>
  <c r="G21" i="4"/>
  <c r="H21" i="4"/>
  <c r="I21" i="4"/>
  <c r="D20" i="4"/>
  <c r="E20" i="4"/>
  <c r="F20" i="4"/>
  <c r="G20" i="4"/>
  <c r="H20" i="4"/>
  <c r="I20" i="4"/>
  <c r="D19" i="4"/>
  <c r="E19" i="4"/>
  <c r="F19" i="4"/>
  <c r="G19" i="4"/>
  <c r="H19" i="4"/>
  <c r="I19" i="4"/>
  <c r="D18" i="4"/>
  <c r="E18" i="4"/>
  <c r="F18" i="4"/>
  <c r="G18" i="4"/>
  <c r="H18" i="4"/>
  <c r="I18" i="4"/>
  <c r="D17" i="4"/>
  <c r="E17" i="4"/>
  <c r="F17" i="4"/>
  <c r="G17" i="4"/>
  <c r="H17" i="4"/>
  <c r="I17" i="4"/>
  <c r="D16" i="4"/>
  <c r="E16" i="4"/>
  <c r="F16" i="4"/>
  <c r="G16" i="4"/>
  <c r="H16" i="4"/>
  <c r="I16" i="4"/>
  <c r="D15" i="4"/>
  <c r="E15" i="4"/>
  <c r="F15" i="4"/>
  <c r="G15" i="4"/>
  <c r="H15" i="4"/>
  <c r="I15" i="4"/>
  <c r="D14" i="4"/>
  <c r="E14" i="4"/>
  <c r="F14" i="4"/>
  <c r="G14" i="4"/>
  <c r="H14" i="4"/>
  <c r="I14" i="4"/>
  <c r="D13" i="4"/>
  <c r="E13" i="4"/>
  <c r="F13" i="4"/>
  <c r="G13" i="4"/>
  <c r="H13" i="4"/>
  <c r="I13" i="4"/>
  <c r="D12" i="4"/>
  <c r="E12" i="4"/>
  <c r="F12" i="4"/>
  <c r="G12" i="4"/>
  <c r="H12" i="4"/>
  <c r="I12" i="4"/>
  <c r="D11" i="4"/>
  <c r="E11" i="4"/>
  <c r="F11" i="4"/>
  <c r="G11" i="4"/>
  <c r="H11" i="4"/>
  <c r="I11" i="4"/>
  <c r="D10" i="4"/>
  <c r="E10" i="4"/>
  <c r="F10" i="4"/>
  <c r="G10" i="4"/>
  <c r="H10" i="4"/>
  <c r="I10" i="4"/>
  <c r="D9" i="4"/>
  <c r="E9" i="4"/>
  <c r="F9" i="4"/>
  <c r="G9" i="4"/>
  <c r="H9" i="4"/>
  <c r="I9" i="4"/>
  <c r="D8" i="4"/>
  <c r="E8" i="4"/>
  <c r="F8" i="4"/>
  <c r="G8" i="4"/>
  <c r="H8" i="4"/>
  <c r="I8" i="4"/>
  <c r="D7" i="4"/>
  <c r="E7" i="4"/>
  <c r="F7" i="4"/>
  <c r="G7" i="4"/>
  <c r="H7" i="4"/>
  <c r="I7" i="4"/>
  <c r="D6" i="4"/>
  <c r="E6" i="4"/>
  <c r="F6" i="4"/>
  <c r="G6" i="4"/>
  <c r="H6" i="4"/>
  <c r="I6" i="4"/>
  <c r="D5" i="4"/>
  <c r="E5" i="4"/>
  <c r="F5" i="4"/>
  <c r="G5" i="4"/>
  <c r="H5" i="4"/>
  <c r="I5" i="4"/>
  <c r="D4" i="4"/>
  <c r="E4" i="4"/>
  <c r="F4" i="4"/>
  <c r="G4" i="4"/>
  <c r="H4" i="4"/>
  <c r="I4" i="4"/>
  <c r="D3" i="4"/>
  <c r="E3" i="4"/>
  <c r="F3" i="4"/>
  <c r="G3" i="4"/>
  <c r="H3" i="4"/>
  <c r="I3" i="4"/>
  <c r="D2" i="4"/>
  <c r="E2" i="4"/>
  <c r="F2" i="4"/>
  <c r="G2" i="4"/>
  <c r="H2" i="4"/>
  <c r="I2" i="4"/>
  <c r="D60" i="1"/>
  <c r="E60" i="1"/>
  <c r="E61" i="1"/>
  <c r="D18" i="10"/>
  <c r="E18" i="10"/>
  <c r="E19" i="10"/>
  <c r="D24" i="1"/>
  <c r="E24" i="1"/>
  <c r="D30" i="1"/>
  <c r="D38" i="1" s="1"/>
  <c r="D42" i="1"/>
  <c r="D34" i="1"/>
  <c r="G12" i="11"/>
  <c r="G13" i="11" s="1"/>
  <c r="D7" i="1"/>
  <c r="E7" i="1" s="1"/>
  <c r="D7" i="17"/>
  <c r="C43" i="17" s="1"/>
  <c r="D43" i="17" s="1"/>
  <c r="D24" i="17" l="1"/>
  <c r="E24" i="17" s="1"/>
  <c r="D30" i="17" s="1"/>
  <c r="D34" i="17" s="1"/>
  <c r="B52" i="17" s="1"/>
  <c r="C58" i="17"/>
  <c r="C49" i="17"/>
  <c r="D17" i="9"/>
  <c r="E17" i="9" s="1"/>
  <c r="E7" i="9"/>
  <c r="E7" i="17"/>
  <c r="D26" i="9" l="1"/>
  <c r="C52" i="17"/>
  <c r="C55" i="17" s="1"/>
  <c r="E32" i="9"/>
  <c r="E23" i="9"/>
  <c r="E26" i="9" l="1"/>
  <c r="E29" i="9" s="1"/>
</calcChain>
</file>

<file path=xl/sharedStrings.xml><?xml version="1.0" encoding="utf-8"?>
<sst xmlns="http://schemas.openxmlformats.org/spreadsheetml/2006/main" count="370" uniqueCount="219">
  <si>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</si>
  <si>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</si>
  <si>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</si>
  <si>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</si>
  <si>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</si>
  <si>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</si>
  <si>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</si>
  <si>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</si>
  <si>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</si>
  <si>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</si>
  <si>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</si>
  <si>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</si>
  <si>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</si>
  <si>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</si>
  <si>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</si>
  <si>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</si>
  <si>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</si>
  <si>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</si>
  <si>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</si>
  <si>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</si>
  <si>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</si>
  <si>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</si>
  <si>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</si>
  <si>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</si>
  <si>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</si>
  <si>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</si>
  <si>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</si>
  <si>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</si>
  <si>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</si>
  <si>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</si>
  <si>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</si>
  <si>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</si>
  <si>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</si>
  <si>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</si>
  <si>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</si>
  <si>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</si>
  <si>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</si>
  <si>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</si>
  <si>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</si>
  <si>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</si>
  <si>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</si>
  <si>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</si>
  <si>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Tab 1:</t>
  </si>
  <si>
    <t>Tab 2:</t>
  </si>
  <si>
    <t>Tab 3:</t>
  </si>
  <si>
    <t>Tab 4:</t>
  </si>
  <si>
    <t xml:space="preserve">Note: Users may want to print the instructions and use them to guide users through the PLE Tool. </t>
  </si>
  <si>
    <t>205 of the Healthy, Hunger-Free Kids Act of 2010.   If the pricing requirements calculated by the</t>
  </si>
  <si>
    <t xml:space="preserve">1.) SY 2010-11 Weighted Average Price </t>
  </si>
  <si>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</si>
  <si>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</si>
  <si>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</si>
  <si>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</si>
  <si>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</si>
  <si>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</si>
  <si>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</si>
  <si>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</si>
  <si>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</si>
  <si>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</si>
  <si>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</si>
  <si>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 xml:space="preserve"> Tab 5: </t>
  </si>
  <si>
    <t>Cells shaded this color designate data entry cells. The SFA must enter the applicable data in these cells for the tool to calculate the requirements</t>
  </si>
  <si>
    <t>Hyperlinks are also placed throughout the tool to navigate to the different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</si>
  <si>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</si>
  <si>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r>
      <t xml:space="preserve"> B</t>
    </r>
    <r>
      <rPr>
        <b/>
        <i/>
        <sz val="10"/>
        <rFont val="Calibri"/>
        <family val="2"/>
      </rPr>
      <t>.  Optional</t>
    </r>
    <r>
      <rPr>
        <b/>
        <sz val="10"/>
        <rFont val="Calibri"/>
        <family val="2"/>
      </rPr>
      <t xml:space="preserve"> Price ROUNDED DOWN to nearest 5 cents:</t>
    </r>
  </si>
  <si>
    <t xml:space="preserve">price increase requirement and non-Federal source contributions to meet the requirements in Section </t>
  </si>
  <si>
    <t>The PLE Tool (Tool) was created to help School Food Authorities (SFAs) calculate their paid lunch</t>
  </si>
  <si>
    <t>Many price combinations can be used to reach the new weighted average paid lunch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</si>
  <si>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</si>
  <si>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</si>
  <si>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</si>
  <si>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</si>
  <si>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</si>
  <si>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</si>
  <si>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</si>
  <si>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</si>
  <si>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</si>
  <si>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</si>
  <si>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</si>
  <si>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</si>
  <si>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</si>
  <si>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</si>
  <si>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</si>
  <si>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</si>
  <si>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</si>
  <si>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r>
      <rPr>
        <b/>
        <i/>
        <sz val="12"/>
        <color indexed="8"/>
        <rFont val="Calibri"/>
        <family val="2"/>
      </rPr>
      <t>SFAs may use tabs 6 and 7 if they need to make calculations from previous years</t>
    </r>
    <r>
      <rPr>
        <sz val="12"/>
        <color indexed="8"/>
        <rFont val="Calibri"/>
        <family val="2"/>
      </rPr>
      <t xml:space="preserve">.  </t>
    </r>
  </si>
  <si>
    <t xml:space="preserve">Tab 5: </t>
  </si>
  <si>
    <t>1.   Enter the paid lunch count for October 2012 associated with each paid meal price in the Monthly # of Paid Lunches column.</t>
  </si>
  <si>
    <t>If you do not know your SY2010-2011 Weighted Average Price 
CLICK HERE</t>
  </si>
  <si>
    <t>Note: Total price increase for SY 2014-2015 is based on the difference between the weighted average price entered above and SY 2014-2015 rounded DOWN requirement.</t>
  </si>
  <si>
    <t xml:space="preserve">This figure sets the pricing requirements throughout the Tool and helps determine any amounts carried forward. This figure was calculated through the SY 2014-15 PLE Tool.  </t>
  </si>
  <si>
    <t>Based on the actual amount contributed for SY 2013-14, the tool calculates the following:</t>
  </si>
  <si>
    <t>1.) SY 2010-11 Weighted Average Price</t>
  </si>
  <si>
    <t>Enter the SY 2014-15 Unrounded Price Requirement in the box below</t>
  </si>
  <si>
    <t>SY 2015-16 Weighted Average Price Requirement</t>
  </si>
  <si>
    <t>Price 1: 
SY 2013-2014
Requirement price to the nearest cent</t>
  </si>
  <si>
    <t>Price 2: 
SY 2014-2015
Requirement price to the nearest cent</t>
  </si>
  <si>
    <t>Complete if you do NOT know your SY 2014-2015 Unrounded Price Requirement</t>
  </si>
  <si>
    <r>
      <t>This is can be found in Section 1: Box A of the SY 2014-2015 REPORT from the SY 2014-15 tool or you may find it below (</t>
    </r>
    <r>
      <rPr>
        <b/>
        <sz val="11"/>
        <rFont val="Calibri"/>
        <family val="2"/>
      </rPr>
      <t>Price 2</t>
    </r>
    <r>
      <rPr>
        <i/>
        <sz val="11"/>
        <rFont val="Calibri"/>
        <family val="2"/>
      </rPr>
      <t>)</t>
    </r>
  </si>
  <si>
    <t>Note: The SY 2014-15 requirement is based on price increase requirements from SY 2011-12 through SY 2013-14.</t>
  </si>
  <si>
    <t>Click here to go to SY 2015-16 Non-Federal Source Calculator</t>
  </si>
  <si>
    <t>Click here to go to SY 2015-16 Price Calculator</t>
  </si>
  <si>
    <t>Click here to go to SY 2015-16 Split Calculator</t>
  </si>
  <si>
    <t>SY 2015-16 Price Adjustment Calculator</t>
  </si>
  <si>
    <t>Note:  Above prices are based on adjusting 
SY 2014-2015 price requirement by the 2% rate increase plus the Consumer Price Index (2.19%)</t>
  </si>
  <si>
    <t>SY 2014-15 Weighted Average Price Calculator</t>
  </si>
  <si>
    <r>
      <t xml:space="preserve">Enter the paid prices and number of paid lunches sold at each price for
 </t>
    </r>
    <r>
      <rPr>
        <b/>
        <sz val="10"/>
        <color indexed="62"/>
        <rFont val="Calibri"/>
        <family val="2"/>
      </rPr>
      <t>October 2014</t>
    </r>
    <r>
      <rPr>
        <sz val="10"/>
        <color indexed="8"/>
        <rFont val="Calibri"/>
        <family val="2"/>
      </rPr>
      <t>.</t>
    </r>
  </si>
  <si>
    <t>Total Price Increase
for SY 2015-16</t>
  </si>
  <si>
    <r>
      <t xml:space="preserve">Required price increase for SY 2015-16 </t>
    </r>
    <r>
      <rPr>
        <b/>
        <sz val="10"/>
        <rFont val="Calibri"/>
        <family val="2"/>
      </rPr>
      <t>(with 10 cent cap)</t>
    </r>
  </si>
  <si>
    <t>Remaining increase carried forward
to SY 2016-17</t>
  </si>
  <si>
    <t>Remaining credit carried forward
to SY 2016-17</t>
  </si>
  <si>
    <t>SY 2014-15 Weighted Average Price</t>
  </si>
  <si>
    <t>Click here to determine SY2014-2015 weighted average price</t>
  </si>
  <si>
    <t>SY 2015-16 Non-Federal Contribution Calculator</t>
  </si>
  <si>
    <r>
      <t>Non-Federal Source Contribution Calculator for</t>
    </r>
    <r>
      <rPr>
        <b/>
        <sz val="12"/>
        <rFont val="Calibri"/>
        <family val="2"/>
      </rPr>
      <t xml:space="preserve"> SY 2015-16</t>
    </r>
  </si>
  <si>
    <r>
      <t xml:space="preserve">TOTAL Price Increase
for </t>
    </r>
    <r>
      <rPr>
        <b/>
        <sz val="11"/>
        <color indexed="10"/>
        <rFont val="Calibri"/>
        <family val="2"/>
      </rPr>
      <t>SY 2015-16</t>
    </r>
  </si>
  <si>
    <r>
      <t xml:space="preserve">TOTAL </t>
    </r>
    <r>
      <rPr>
        <b/>
        <sz val="11"/>
        <color indexed="10"/>
        <rFont val="Calibri"/>
        <family val="2"/>
      </rPr>
      <t xml:space="preserve">SY 2015-16 </t>
    </r>
    <r>
      <rPr>
        <b/>
        <sz val="11"/>
        <color indexed="8"/>
        <rFont val="Calibri"/>
        <family val="2"/>
      </rPr>
      <t>Annual Non-Federal Source Contribution</t>
    </r>
  </si>
  <si>
    <t xml:space="preserve">Annual Non-Federal Source Contribution Requirement
for SY 2015-16 </t>
  </si>
  <si>
    <t>Enter total amount of Non-Federal Source Funds Contributed for SY 2011-12 through SY 2014-15</t>
  </si>
  <si>
    <t>Price Increase Requirement for SY 2015-16
(with 10 cent cap)</t>
  </si>
  <si>
    <t>SY 2015-16 Annual Non-Federal Source Contribution
(with 10 cent cap)</t>
  </si>
  <si>
    <t>Remaining Annual Non-Federal Source Contribution carried forward to SY 2016-17</t>
  </si>
  <si>
    <t>Remaining Credit carried forward to SY 2016-17</t>
  </si>
  <si>
    <t>Note: Total price increase for SY 2015-2016 is based on the difference between the weighted average price entered above and SY 2015-2016 rounded DOWN requirement.</t>
  </si>
  <si>
    <t>Note:  This tool is created to allow the user to only enter the annual number of paid lunches and the amount of non-Federal Source funds contributed for SY 2015-16.  If any other parts of the tool are modified, the user runs the risk of calculating an incorrect annual non-Federal source contribution.  Users should not modify the tool's current functionality.</t>
  </si>
  <si>
    <t>Go to SY 2015-2016 REPORT</t>
  </si>
  <si>
    <t>SY 2015-16 Split Price and Non-Federal Calculator</t>
  </si>
  <si>
    <t>Enter the total paid lunch count (for all prices).
** Annual Non-Federal Source funds for SY2015-2016 are estimated based on the ACTUAL lunch count entered below</t>
  </si>
  <si>
    <t>SY2015-2016 Weighted Average Pricing Report</t>
  </si>
  <si>
    <t>Section 1: SY2015-2016 Weighted Average Paid Price Requirements</t>
  </si>
  <si>
    <t xml:space="preserve">This report assists in tracking the pricing requirements and amounts carried forward for SY 2015-2016. Information on this report is used to determine the 
SY 2015-2016 weighted average price requirements.
 Please print and keep in records. 
</t>
  </si>
  <si>
    <t>Select the SY 2015-2016 method used to ensure sufficient funds are provided for PAID Lunches</t>
  </si>
  <si>
    <t>A.  Remaining increase carried forward to SY 2016-17:</t>
  </si>
  <si>
    <t>B.  Remaining credit carried forward to SY 2016-17:</t>
  </si>
  <si>
    <t>C.  Remaining Annual Non-Federal Source Contribution carried forward to SY 2016-17:</t>
  </si>
  <si>
    <t>D.  Remaining Credit carried forward to SY 2016-17:</t>
  </si>
  <si>
    <t>E.  Remaining Annual Non-Federal Source Contribution carried forward to SY 2016-17:</t>
  </si>
  <si>
    <t>F.  Remaining Credit carried forward to SY 2016-17:</t>
  </si>
  <si>
    <t>SY 2014-2015 Weighted Average Price Calculator</t>
  </si>
  <si>
    <r>
      <t xml:space="preserve">Enter current prices and number of lunches sold at each price using </t>
    </r>
    <r>
      <rPr>
        <b/>
        <sz val="10"/>
        <color indexed="56"/>
        <rFont val="Calibri"/>
        <family val="2"/>
      </rPr>
      <t>October 2014</t>
    </r>
    <r>
      <rPr>
        <sz val="10"/>
        <color indexed="8"/>
        <rFont val="Calibri"/>
        <family val="2"/>
      </rPr>
      <t xml:space="preserve"> data.</t>
    </r>
  </si>
  <si>
    <t>Go to SY2015-2016 Report</t>
  </si>
  <si>
    <t>Click to go back to SY 15-16 Non-Federal Calculator</t>
  </si>
  <si>
    <t>School Year (SY) 2015-16 Paid Lunch Equity (PLE) Tool Instructions</t>
  </si>
  <si>
    <t>This version of the PLE tool is only applicable to SY 2015-2016.  A new version of the tool will be issued for SY 2016-2017</t>
  </si>
  <si>
    <t>The SY 2015-16 PLE Tool consists of 5 tabs:</t>
  </si>
  <si>
    <t>SY 2015-16 Price Calculator</t>
  </si>
  <si>
    <t xml:space="preserve">SY 2015-16 Non-Federal Calculator </t>
  </si>
  <si>
    <t>SY 2015-16 Split Calculator</t>
  </si>
  <si>
    <t>SY 2015-16 REPORT</t>
  </si>
  <si>
    <t>* The last two tabs (SY 14-15 and SY 10-11 Price Calculators) are for reference only</t>
  </si>
  <si>
    <t>SFAs need the following data to calculate the Weighted Average Price for SY 2015-16:</t>
  </si>
  <si>
    <t>2.) All paid lunch prices for October 2014</t>
  </si>
  <si>
    <t>3.) Number of paid lunches served associated with each paid lunch price in October 2014</t>
  </si>
  <si>
    <t>SFAs who have opted to contribute non-Federal sources for SY 2015-16 need:</t>
  </si>
  <si>
    <t>2.) SY 2014-15 Weighted Average Price (if different from SY 2010-11 Weighted Average Price)</t>
  </si>
  <si>
    <t>2.) Total number of paid lunches served in SY 2013-14</t>
  </si>
  <si>
    <t>3.) The total dollar amount through SY 2014-15 non-Federal contribution</t>
  </si>
  <si>
    <t xml:space="preserve">SY 2015-16 WEIGHTED AVERAGE PAID LUNCH PRICE CALCULATION </t>
  </si>
  <si>
    <t>These instructions are for SFAs increasing their weighted average prices to meet the SY 2015-16 paid lunch price requirement</t>
  </si>
  <si>
    <r>
      <t xml:space="preserve">1. Enter SY 2014-15 Weighted Average Price in the orange box.
 </t>
    </r>
    <r>
      <rPr>
        <i/>
        <sz val="12"/>
        <color indexed="8"/>
        <rFont val="Calibri"/>
        <family val="2"/>
      </rPr>
      <t>If the SY 2014-15 weighted average price is not known then use the unrounded requirement finder.</t>
    </r>
  </si>
  <si>
    <t>After calculating the SY 2014-15 weighted average price requirement for paid lunches, click on the link labeled "Click here to go to SY 2015-16 Price Calculator"</t>
  </si>
  <si>
    <t>To calculate the SY 2014-15 Weighted Average Price the SFA must:</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</si>
  <si>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</si>
  <si>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</si>
  <si>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</si>
  <si>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SY2015-2016 REPORT</t>
  </si>
  <si>
    <t>This report is generated for use in the SY2016-17 PLE tool and displays the SY2015-2016 requirements and any amount carried forward determined on the SY2015-2016 Price Calculator</t>
  </si>
  <si>
    <t>Select the SY 2015-2016 method used to ensure sufficient funds are provided for PAID lunches</t>
  </si>
  <si>
    <t>SFAs have the flexibility to raise individual prices as long as the weighted average price equals the new SY2015-2016 required level.</t>
  </si>
  <si>
    <t>Go to SY 2014-15 Price Calculator</t>
  </si>
  <si>
    <t>SY 2015-16 NON-FEDERAL SOURCE CONTRIBUTION CALCULATION</t>
  </si>
  <si>
    <r>
      <t xml:space="preserve">1. Enter SY 2014-15 Weighted Average Price in the orange box.
 </t>
    </r>
    <r>
      <rPr>
        <i/>
        <sz val="12"/>
        <color indexed="8"/>
        <rFont val="Calibri"/>
        <family val="2"/>
      </rPr>
      <t>If the SY 2014-15 weighted average price is not known then use the unrounded requirement finder</t>
    </r>
  </si>
  <si>
    <t xml:space="preserve">This figure sets the pricing requirements throughout the Tool and helps determine any amounts carried forward. This figure was calculated through the SY 2015-16 PLE Tool.  </t>
  </si>
  <si>
    <t>SY 2015-16 Non-Federal Source Contribution Requirement</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</si>
  <si>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</si>
  <si>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 xml:space="preserve">2.) Enter the paid lunch count for the entire 2013-2014 School Year in the </t>
  </si>
  <si>
    <t>for SY 2015-16.</t>
  </si>
  <si>
    <t>The Tool will calculate the annual non-Federal source contribution for SY 2015-16 with and will apply the 10 cent cap if applicable</t>
  </si>
  <si>
    <t>∙ Remaining Annual Non-Federal Source Contribution for SY 2015-16</t>
  </si>
  <si>
    <t>∙ Remaining Annual Non-Federal Source Contribution carried forward to SY 2016-17</t>
  </si>
  <si>
    <t>∙ Remaining Credit carried forward to SY 2016-17</t>
  </si>
  <si>
    <t xml:space="preserve">SY 2015-16 Split Calculator </t>
  </si>
  <si>
    <t>The box at the top of this tab displays the SY2015-16 Weighted Average Price Requirement</t>
  </si>
  <si>
    <r>
      <t>1.</t>
    </r>
    <r>
      <rPr>
        <sz val="7"/>
        <color indexed="8"/>
        <rFont val="Times New Roman"/>
        <family val="1"/>
      </rPr>
      <t>   </t>
    </r>
    <r>
      <rPr>
        <sz val="12"/>
        <color indexed="8"/>
        <rFont val="Calibri"/>
        <family val="2"/>
      </rPr>
      <t xml:space="preserve">Enter the paid lunch count for October 2014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</si>
  <si>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2014 in the </t>
    </r>
    <r>
      <rPr>
        <b/>
        <sz val="12"/>
        <color indexed="8"/>
        <rFont val="Calibri"/>
        <family val="2"/>
      </rPr>
      <t>Paid Lunch Price</t>
    </r>
    <r>
      <rPr>
        <sz val="12"/>
        <color indexed="8"/>
        <rFont val="Calibri"/>
        <family val="2"/>
      </rPr>
      <t xml:space="preserve"> column. </t>
    </r>
  </si>
  <si>
    <t>1. Enter the amount they plan to charge for paid lunches in SY 2015-16 in the "New Price Increase "</t>
  </si>
  <si>
    <t xml:space="preserve">1.) Enter the paid lunch count for the entire 2013-2014 School Year in the </t>
  </si>
  <si>
    <t>Based on the actual amount contributed for SY 2014-15, the tool calculates the following:</t>
  </si>
  <si>
    <t>Increase SY2015-2016 average weighted price</t>
  </si>
  <si>
    <t>Contribute Non-Federal sources for SY2015-2016</t>
  </si>
  <si>
    <r>
      <t xml:space="preserve">A.  </t>
    </r>
    <r>
      <rPr>
        <b/>
        <sz val="11"/>
        <rFont val="Calibri"/>
        <family val="2"/>
      </rPr>
      <t>SY 2015-16 Weighted Average Price Requirement*:</t>
    </r>
    <r>
      <rPr>
        <b/>
        <sz val="12"/>
        <rFont val="Calibri"/>
        <family val="2"/>
      </rPr>
      <t xml:space="preserve">
*</t>
    </r>
    <r>
      <rPr>
        <i/>
        <sz val="10"/>
        <rFont val="Calibri"/>
        <family val="2"/>
      </rPr>
      <t>This price will be entered into the SY 2016-2017 tool to determine the SY2016-2017 weighted average price requirements</t>
    </r>
  </si>
  <si>
    <t>Total remaining required Price Increase</t>
  </si>
  <si>
    <t>Enter in the new average weighted price for SY 2015-16:</t>
  </si>
  <si>
    <t>Enter the amount of Non-Federal Source contributions for SY 2015-16:</t>
  </si>
  <si>
    <t>At or above equity</t>
  </si>
  <si>
    <t xml:space="preserve">Only complete the tabs for the method used for meeting the requirement 
(raising prices, contributing non-Federal sources, or the split calculator).  </t>
  </si>
  <si>
    <t>Enter the new average weighted price for SY 2015-16:</t>
  </si>
  <si>
    <r>
      <t xml:space="preserve">Split Calculations
</t>
    </r>
    <r>
      <rPr>
        <b/>
        <i/>
        <sz val="11"/>
        <color indexed="8"/>
        <rFont val="Calibri"/>
        <family val="2"/>
      </rPr>
      <t>Both average weighted price adjustments and Non-Federal source contributions</t>
    </r>
  </si>
  <si>
    <t xml:space="preserve">Once an SFA has calculated the SY 2015-16 average paid lunch price requirement, they can   </t>
  </si>
  <si>
    <t>After calculating the SY 2015-16 weighted average price requirement for paid lunches, go to SY 2015-16 Non-Federal Source Calculator tab</t>
  </si>
  <si>
    <r>
      <t>After calculating the SY 2015-16 weighted average price requirement for paid lunches, click on the link labeled "</t>
    </r>
    <r>
      <rPr>
        <b/>
        <i/>
        <sz val="12"/>
        <color indexed="8"/>
        <rFont val="Calibri"/>
        <family val="2"/>
      </rPr>
      <t>Click here to go to SY 2015-16 Split Calculator</t>
    </r>
    <r>
      <rPr>
        <i/>
        <sz val="12"/>
        <color indexed="8"/>
        <rFont val="Calibri"/>
        <family val="2"/>
      </rPr>
      <t>"</t>
    </r>
  </si>
  <si>
    <r>
      <t>labeled</t>
    </r>
    <r>
      <rPr>
        <b/>
        <sz val="12"/>
        <color indexed="8"/>
        <rFont val="Calibri"/>
        <family val="2"/>
      </rPr>
      <t xml:space="preserve"> Amount of Non-Federal Source Funds Contributed from SY 2011-12 through SY 2014-15.</t>
    </r>
  </si>
  <si>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or SY 2014-15 enter the SY2010-11 weighted average price. Otherwise, click the link below.</t>
    </r>
  </si>
  <si>
    <r>
      <t>Enter the total paid lunch count (for all prices).</t>
    </r>
    <r>
      <rPr>
        <b/>
        <sz val="10"/>
        <color indexed="10"/>
        <rFont val="Calibri"/>
        <family val="2"/>
      </rPr>
      <t xml:space="preserve">
</t>
    </r>
    <r>
      <rPr>
        <i/>
        <sz val="9"/>
        <rFont val="Calibri"/>
        <family val="2"/>
      </rPr>
      <t>** Annual Non-Federal Source funds for SY2015-2016 are estimated based on the ACTUAL lunch count entered below</t>
    </r>
  </si>
  <si>
    <t>Enter annual # of Paid Lunches for SY2013-14**</t>
  </si>
  <si>
    <t>Enter the new price increase for SY2015-2016 to assist in meeting the requirement</t>
  </si>
  <si>
    <t>Enter annual # of Paid Lunches for SY 2013-14**</t>
  </si>
  <si>
    <t>Section 2: Amounts Carried Forward to SY 2016-2017</t>
  </si>
  <si>
    <t>is the SY2014-15 Weighted Average Price</t>
  </si>
  <si>
    <t>2.) Enter the actual amount of the non-Federal source contribution in the orange box</t>
  </si>
  <si>
    <r>
      <t>After calculating the SY 2014-15 weighted average price requirement for paid lunches, click on the link labeled "</t>
    </r>
    <r>
      <rPr>
        <b/>
        <i/>
        <sz val="12"/>
        <color indexed="8"/>
        <rFont val="Calibri"/>
        <family val="2"/>
      </rPr>
      <t>Click here to go to SY 2015-16 Price Calculator</t>
    </r>
    <r>
      <rPr>
        <i/>
        <sz val="12"/>
        <color indexed="8"/>
        <rFont val="Calibri"/>
        <family val="2"/>
      </rPr>
      <t>"</t>
    </r>
  </si>
  <si>
    <r>
      <t xml:space="preserve">1). Enter the current weighted average paid lunch price.
</t>
    </r>
    <r>
      <rPr>
        <i/>
        <sz val="12"/>
        <rFont val="Calibri"/>
        <family val="2"/>
      </rPr>
      <t>This price may be the same as the SY 2014-2015 weighted average price determined on the Unrounded Requirement Finder tab if the SFA did not raise the weighted average price in SY 2014-2015. To determine the most current average weighted price go to the SY2014-2015 Price Calculator tab.</t>
    </r>
  </si>
  <si>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</si>
  <si>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</si>
  <si>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</si>
  <si>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r>
      <rPr>
        <b/>
        <sz val="12"/>
        <color indexed="8"/>
        <rFont val="Calibri"/>
        <family val="2"/>
      </rPr>
      <t>SY 2014-15</t>
    </r>
    <r>
      <rPr>
        <sz val="12"/>
        <color indexed="8"/>
        <rFont val="Calibri"/>
        <family val="2"/>
      </rPr>
      <t xml:space="preserve"> in the orange box labeled as such. </t>
    </r>
  </si>
  <si>
    <t>Note:  SY 2014-15 Weighted Average Price equal to or above $3.16 are compliant for SY 2015-16. $3.16 is the difference between the Free and Paid reimbursement rates for SY 2014-15.</t>
  </si>
  <si>
    <t>Remaining Annual Non-Federal Source Contribution Requirement carried forward to SY 2016-17</t>
  </si>
  <si>
    <t>June,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</si>
</sst>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1" x14ac:knownFonts="1">
    <font>
      <sz val="11"/>
      <color theme="1"/>
      <name val="Calibri"/>
      <family val="2"/>
      <scheme val="minor"/>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8" fillId="0" borderId="0" applyFont="0" applyFill="0" applyBorder="0" applyAlignment="0" applyProtection="0"/>
    <xf numFmtId="44" fontId="28" fillId="0" borderId="0" applyFont="0" applyFill="0" applyBorder="0" applyAlignment="0" applyProtection="0"/>
    <xf numFmtId="0" fontId="31" fillId="0" borderId="0" applyNumberFormat="0" applyFill="0" applyBorder="0" applyAlignment="0" applyProtection="0">
      <alignment vertical="top"/>
      <protection locked="0"/>
    </xf>
  </cellStyleXfs>
  <cellXfs count="529">
    <xf numFmtId="0" fontId="0" fillId="0" borderId="0" xfId="0"/>
    <xf numFmtId="164" fontId="33" fillId="0" borderId="1" xfId="0" applyNumberFormat="1" applyFont="1" applyBorder="1"/>
    <xf numFmtId="0" fontId="33" fillId="0" borderId="2" xfId="0" applyFont="1" applyBorder="1"/>
    <xf numFmtId="0" fontId="33"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4" fillId="2" borderId="8" xfId="0" applyFont="1" applyFill="1" applyBorder="1"/>
    <xf numFmtId="0" fontId="0" fillId="2" borderId="9" xfId="0" applyFill="1" applyBorder="1"/>
    <xf numFmtId="0" fontId="35" fillId="2" borderId="8" xfId="0" applyFont="1" applyFill="1" applyBorder="1"/>
    <xf numFmtId="0" fontId="34"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5"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3" fillId="0" borderId="1" xfId="0" applyNumberFormat="1" applyFont="1" applyBorder="1" applyAlignment="1">
      <alignment wrapText="1"/>
    </xf>
    <xf numFmtId="0" fontId="33" fillId="0" borderId="2" xfId="0" applyFont="1" applyBorder="1" applyAlignment="1">
      <alignment wrapText="1"/>
    </xf>
    <xf numFmtId="0" fontId="33" fillId="0" borderId="3" xfId="0" applyFont="1" applyBorder="1" applyAlignment="1">
      <alignment wrapText="1"/>
    </xf>
    <xf numFmtId="0" fontId="36" fillId="2" borderId="8" xfId="0" applyFont="1" applyFill="1" applyBorder="1"/>
    <xf numFmtId="0" fontId="34" fillId="2" borderId="0" xfId="0" applyFont="1" applyFill="1" applyBorder="1"/>
    <xf numFmtId="0" fontId="37"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8" fillId="2" borderId="8" xfId="0" applyFont="1" applyFill="1" applyBorder="1"/>
    <xf numFmtId="0" fontId="33" fillId="2" borderId="0" xfId="0" applyFont="1" applyFill="1" applyBorder="1"/>
    <xf numFmtId="0" fontId="33" fillId="2" borderId="9" xfId="0" applyFont="1" applyFill="1" applyBorder="1"/>
    <xf numFmtId="0" fontId="39" fillId="2" borderId="0" xfId="0" applyFont="1" applyFill="1" applyBorder="1"/>
    <xf numFmtId="0" fontId="39" fillId="2" borderId="9" xfId="0" applyFont="1" applyFill="1" applyBorder="1"/>
    <xf numFmtId="0" fontId="40" fillId="2" borderId="0" xfId="0" applyFont="1" applyFill="1" applyBorder="1"/>
    <xf numFmtId="0" fontId="41" fillId="2" borderId="8" xfId="0" applyNumberFormat="1" applyFont="1" applyFill="1" applyBorder="1"/>
    <xf numFmtId="0" fontId="42" fillId="2" borderId="8" xfId="0" applyFont="1" applyFill="1" applyBorder="1"/>
    <xf numFmtId="0" fontId="42" fillId="2" borderId="0" xfId="0" applyFont="1" applyFill="1" applyBorder="1"/>
    <xf numFmtId="0" fontId="42" fillId="2" borderId="0" xfId="0" applyFont="1" applyFill="1" applyBorder="1" applyAlignment="1"/>
    <xf numFmtId="0" fontId="0" fillId="2" borderId="8" xfId="0" applyFill="1" applyBorder="1"/>
    <xf numFmtId="0" fontId="43" fillId="2" borderId="8" xfId="0" applyFont="1" applyFill="1" applyBorder="1"/>
    <xf numFmtId="0" fontId="0" fillId="2" borderId="12" xfId="0" applyFill="1" applyBorder="1"/>
    <xf numFmtId="44" fontId="44" fillId="0" borderId="0" xfId="2" applyFont="1" applyFill="1" applyBorder="1" applyAlignment="1" applyProtection="1">
      <alignment horizontal="left" wrapText="1"/>
    </xf>
    <xf numFmtId="44" fontId="32" fillId="0" borderId="13" xfId="2" applyFont="1" applyFill="1" applyBorder="1" applyAlignment="1" applyProtection="1">
      <alignment horizontal="center"/>
    </xf>
    <xf numFmtId="44" fontId="32" fillId="0" borderId="14" xfId="2" applyFont="1" applyFill="1" applyBorder="1" applyAlignment="1" applyProtection="1">
      <alignment horizontal="center"/>
    </xf>
    <xf numFmtId="0" fontId="45" fillId="0" borderId="0" xfId="3" applyFont="1" applyFill="1" applyBorder="1" applyAlignment="1" applyProtection="1">
      <alignment horizontal="center" vertical="center"/>
    </xf>
    <xf numFmtId="0" fontId="40" fillId="0" borderId="6" xfId="0" applyFont="1" applyBorder="1" applyAlignment="1">
      <alignment horizontal="center" vertical="center" wrapText="1"/>
    </xf>
    <xf numFmtId="0" fontId="40"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1" fillId="0" borderId="0" xfId="3" applyAlignment="1" applyProtection="1">
      <alignment horizontal="center" vertical="center"/>
    </xf>
    <xf numFmtId="0" fontId="32" fillId="0" borderId="0" xfId="0" applyFont="1" applyFill="1" applyBorder="1" applyAlignment="1">
      <alignment horizontal="center" vertical="center" wrapText="1"/>
    </xf>
    <xf numFmtId="0" fontId="46" fillId="0" borderId="0" xfId="0" applyFont="1" applyFill="1"/>
    <xf numFmtId="164" fontId="32" fillId="0" borderId="0" xfId="0" applyNumberFormat="1" applyFont="1" applyBorder="1" applyAlignment="1">
      <alignment horizontal="center" vertical="center"/>
    </xf>
    <xf numFmtId="0" fontId="32" fillId="0" borderId="0" xfId="0" applyFont="1" applyFill="1" applyBorder="1" applyAlignment="1">
      <alignment vertical="center" wrapText="1"/>
    </xf>
    <xf numFmtId="0" fontId="0" fillId="0" borderId="0" xfId="0" applyAlignment="1">
      <alignment horizontal="right"/>
    </xf>
    <xf numFmtId="0" fontId="32" fillId="0" borderId="9" xfId="0" applyFont="1" applyFill="1" applyBorder="1" applyAlignment="1">
      <alignment vertical="center" wrapText="1"/>
    </xf>
    <xf numFmtId="0" fontId="40" fillId="0" borderId="0" xfId="0" applyFont="1" applyBorder="1" applyAlignment="1">
      <alignment vertical="center" wrapText="1"/>
    </xf>
    <xf numFmtId="0" fontId="40" fillId="0" borderId="10" xfId="0" applyFont="1" applyBorder="1" applyAlignment="1">
      <alignment horizontal="center" vertical="center" wrapText="1"/>
    </xf>
    <xf numFmtId="0" fontId="47" fillId="0" borderId="0" xfId="0" applyFont="1" applyFill="1" applyBorder="1" applyAlignment="1">
      <alignment vertical="center"/>
    </xf>
    <xf numFmtId="0" fontId="47"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8" fillId="4" borderId="15" xfId="0" applyFont="1" applyFill="1" applyBorder="1" applyProtection="1"/>
    <xf numFmtId="0" fontId="48" fillId="4" borderId="16" xfId="0" applyFont="1" applyFill="1" applyBorder="1" applyProtection="1"/>
    <xf numFmtId="0" fontId="0" fillId="4" borderId="16" xfId="0" applyFill="1" applyBorder="1" applyProtection="1"/>
    <xf numFmtId="0" fontId="0" fillId="4" borderId="17" xfId="0" applyFill="1" applyBorder="1" applyProtection="1"/>
    <xf numFmtId="0" fontId="48" fillId="2" borderId="0" xfId="0" applyFont="1" applyFill="1" applyBorder="1" applyProtection="1"/>
    <xf numFmtId="0" fontId="46"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2" fillId="2" borderId="0" xfId="0" applyFont="1" applyFill="1" applyBorder="1" applyAlignment="1" applyProtection="1">
      <alignment horizontal="center"/>
    </xf>
    <xf numFmtId="0" fontId="32" fillId="2" borderId="0" xfId="0" applyFont="1" applyFill="1" applyBorder="1" applyAlignment="1" applyProtection="1"/>
    <xf numFmtId="0" fontId="32"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8" fillId="0" borderId="18" xfId="2" applyFont="1" applyFill="1" applyBorder="1" applyProtection="1"/>
    <xf numFmtId="0" fontId="32" fillId="2" borderId="0" xfId="0" applyFont="1" applyFill="1" applyProtection="1"/>
    <xf numFmtId="166" fontId="32" fillId="0" borderId="19" xfId="0" applyNumberFormat="1" applyFont="1" applyFill="1" applyBorder="1" applyProtection="1"/>
    <xf numFmtId="0" fontId="32" fillId="0" borderId="20" xfId="0" applyFont="1" applyFill="1" applyBorder="1" applyProtection="1"/>
    <xf numFmtId="44" fontId="32" fillId="0" borderId="20" xfId="2" applyFont="1" applyFill="1" applyBorder="1" applyProtection="1"/>
    <xf numFmtId="167" fontId="32" fillId="0" borderId="21" xfId="2" applyNumberFormat="1" applyFont="1" applyFill="1" applyBorder="1" applyProtection="1"/>
    <xf numFmtId="167" fontId="32" fillId="2" borderId="0" xfId="2" applyNumberFormat="1" applyFont="1" applyFill="1" applyBorder="1" applyProtection="1"/>
    <xf numFmtId="168" fontId="32" fillId="2" borderId="0" xfId="2" applyNumberFormat="1" applyFont="1" applyFill="1" applyBorder="1" applyProtection="1"/>
    <xf numFmtId="166" fontId="32" fillId="2" borderId="0" xfId="0" applyNumberFormat="1" applyFont="1" applyFill="1" applyBorder="1" applyProtection="1"/>
    <xf numFmtId="0" fontId="32" fillId="2" borderId="0" xfId="0" applyFont="1" applyFill="1" applyBorder="1" applyProtection="1"/>
    <xf numFmtId="44" fontId="32" fillId="2" borderId="0" xfId="2" applyFont="1" applyFill="1" applyBorder="1" applyProtection="1"/>
    <xf numFmtId="0" fontId="49" fillId="2" borderId="0" xfId="0" applyFont="1" applyFill="1" applyAlignment="1" applyProtection="1">
      <alignment horizontal="center"/>
    </xf>
    <xf numFmtId="166" fontId="0" fillId="2" borderId="0" xfId="0" applyNumberFormat="1" applyFill="1" applyProtection="1"/>
    <xf numFmtId="44" fontId="40" fillId="2" borderId="0" xfId="2" applyFont="1" applyFill="1" applyBorder="1" applyProtection="1"/>
    <xf numFmtId="2" fontId="0" fillId="2" borderId="0" xfId="0" applyNumberFormat="1" applyFill="1" applyProtection="1"/>
    <xf numFmtId="0" fontId="0" fillId="0" borderId="0" xfId="0" applyFill="1" applyProtection="1"/>
    <xf numFmtId="0" fontId="48"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9" fillId="4" borderId="8" xfId="0" applyFont="1" applyFill="1" applyBorder="1" applyAlignment="1" applyProtection="1">
      <alignment horizontal="right"/>
    </xf>
    <xf numFmtId="44" fontId="28" fillId="0" borderId="18" xfId="2" applyNumberFormat="1" applyFont="1" applyFill="1" applyBorder="1" applyProtection="1"/>
    <xf numFmtId="0" fontId="30" fillId="4" borderId="8" xfId="0" applyFont="1" applyFill="1" applyBorder="1" applyAlignment="1" applyProtection="1">
      <alignment horizontal="right"/>
    </xf>
    <xf numFmtId="166" fontId="32" fillId="0" borderId="22" xfId="0" applyNumberFormat="1" applyFont="1" applyFill="1" applyBorder="1" applyProtection="1"/>
    <xf numFmtId="0" fontId="32" fillId="0" borderId="23" xfId="0" applyFont="1" applyFill="1" applyBorder="1" applyProtection="1"/>
    <xf numFmtId="44" fontId="32" fillId="0" borderId="23" xfId="2" applyFont="1" applyFill="1" applyBorder="1" applyProtection="1"/>
    <xf numFmtId="167" fontId="32"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50" fillId="4" borderId="10" xfId="2" applyFont="1" applyFill="1" applyBorder="1" applyProtection="1"/>
    <xf numFmtId="0" fontId="0" fillId="2" borderId="0" xfId="0" applyFill="1" applyAlignment="1" applyProtection="1">
      <alignment vertical="top"/>
    </xf>
    <xf numFmtId="0" fontId="48" fillId="4" borderId="12" xfId="0" applyFont="1" applyFill="1" applyBorder="1" applyProtection="1"/>
    <xf numFmtId="0" fontId="46" fillId="2" borderId="0" xfId="0" applyFont="1" applyFill="1" applyBorder="1" applyAlignment="1" applyProtection="1">
      <alignment wrapText="1"/>
    </xf>
    <xf numFmtId="0" fontId="31" fillId="0" borderId="0" xfId="3" applyFill="1" applyBorder="1" applyAlignment="1" applyProtection="1">
      <alignment horizontal="center" vertical="center"/>
      <protection locked="0"/>
    </xf>
    <xf numFmtId="0" fontId="48"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1" fillId="2" borderId="0" xfId="2" applyNumberFormat="1" applyFont="1" applyFill="1" applyBorder="1" applyAlignment="1" applyProtection="1">
      <alignment horizontal="left" vertical="top" wrapText="1"/>
    </xf>
    <xf numFmtId="0" fontId="51"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1" fillId="2" borderId="0" xfId="2" applyNumberFormat="1" applyFont="1" applyFill="1" applyBorder="1" applyAlignment="1" applyProtection="1">
      <alignment wrapText="1"/>
    </xf>
    <xf numFmtId="169" fontId="0" fillId="2" borderId="0" xfId="0" applyNumberFormat="1" applyFill="1" applyProtection="1"/>
    <xf numFmtId="49" fontId="40" fillId="2" borderId="0" xfId="2" applyNumberFormat="1" applyFont="1" applyFill="1" applyBorder="1" applyAlignment="1" applyProtection="1"/>
    <xf numFmtId="44" fontId="0" fillId="0" borderId="0" xfId="0" applyNumberFormat="1" applyProtection="1"/>
    <xf numFmtId="49" fontId="51" fillId="2" borderId="0" xfId="2" applyNumberFormat="1" applyFont="1" applyFill="1" applyBorder="1" applyAlignment="1" applyProtection="1">
      <alignment vertical="top" wrapText="1"/>
    </xf>
    <xf numFmtId="44" fontId="28" fillId="0" borderId="18" xfId="2" applyFont="1" applyBorder="1" applyProtection="1"/>
    <xf numFmtId="0" fontId="32" fillId="0" borderId="14" xfId="0" applyFont="1" applyBorder="1" applyAlignment="1" applyProtection="1">
      <alignment horizontal="center" wrapText="1"/>
    </xf>
    <xf numFmtId="0" fontId="0" fillId="0" borderId="14" xfId="0" applyBorder="1" applyProtection="1"/>
    <xf numFmtId="0" fontId="32" fillId="2" borderId="0" xfId="0" applyFont="1" applyFill="1" applyBorder="1" applyAlignment="1" applyProtection="1">
      <alignment wrapText="1"/>
    </xf>
    <xf numFmtId="166" fontId="32" fillId="0" borderId="22" xfId="0" applyNumberFormat="1" applyFont="1" applyBorder="1" applyProtection="1"/>
    <xf numFmtId="0" fontId="32" fillId="0" borderId="23" xfId="0" applyFont="1" applyBorder="1" applyProtection="1"/>
    <xf numFmtId="0" fontId="46" fillId="0" borderId="0" xfId="0" applyFont="1"/>
    <xf numFmtId="0" fontId="46" fillId="2" borderId="0" xfId="0" applyFont="1" applyFill="1" applyBorder="1" applyAlignment="1" applyProtection="1">
      <alignment horizontal="center" wrapText="1"/>
    </xf>
    <xf numFmtId="0" fontId="32" fillId="5" borderId="26" xfId="0" applyFont="1" applyFill="1" applyBorder="1" applyAlignment="1" applyProtection="1">
      <alignment horizontal="center" vertical="center" wrapText="1"/>
    </xf>
    <xf numFmtId="0" fontId="32" fillId="5" borderId="27" xfId="0" applyFont="1" applyFill="1" applyBorder="1" applyAlignment="1" applyProtection="1">
      <alignment horizontal="center" vertical="center" wrapText="1"/>
    </xf>
    <xf numFmtId="0" fontId="32" fillId="5" borderId="28" xfId="0" applyFont="1" applyFill="1" applyBorder="1" applyAlignment="1" applyProtection="1">
      <alignment horizontal="center" wrapText="1"/>
    </xf>
    <xf numFmtId="166" fontId="28" fillId="6" borderId="13" xfId="1" applyNumberFormat="1" applyFont="1" applyFill="1" applyBorder="1" applyProtection="1">
      <protection locked="0"/>
    </xf>
    <xf numFmtId="44" fontId="28" fillId="6" borderId="18" xfId="2" applyFont="1" applyFill="1" applyBorder="1" applyProtection="1">
      <protection locked="0"/>
    </xf>
    <xf numFmtId="0" fontId="32" fillId="5" borderId="29" xfId="0" applyFont="1" applyFill="1" applyBorder="1" applyAlignment="1" applyProtection="1">
      <alignment horizontal="center" wrapText="1"/>
    </xf>
    <xf numFmtId="0" fontId="32" fillId="5" borderId="26" xfId="0" applyFont="1" applyFill="1" applyBorder="1" applyAlignment="1" applyProtection="1">
      <alignment horizontal="center" wrapText="1"/>
    </xf>
    <xf numFmtId="0" fontId="32" fillId="5" borderId="27" xfId="0" applyFont="1" applyFill="1" applyBorder="1" applyAlignment="1" applyProtection="1">
      <alignment horizontal="center" wrapText="1"/>
    </xf>
    <xf numFmtId="0" fontId="32" fillId="7" borderId="26" xfId="0" applyFont="1" applyFill="1" applyBorder="1" applyAlignment="1" applyProtection="1">
      <alignment horizontal="center" vertical="center" wrapText="1"/>
    </xf>
    <xf numFmtId="0" fontId="32" fillId="7" borderId="27" xfId="0" applyFont="1" applyFill="1" applyBorder="1" applyAlignment="1" applyProtection="1">
      <alignment horizontal="center" vertical="center" wrapText="1"/>
    </xf>
    <xf numFmtId="0" fontId="32" fillId="7" borderId="28" xfId="0" applyFont="1" applyFill="1" applyBorder="1" applyAlignment="1" applyProtection="1">
      <alignment horizontal="center" wrapText="1"/>
    </xf>
    <xf numFmtId="0" fontId="52" fillId="0" borderId="0" xfId="2" applyNumberFormat="1" applyFont="1" applyFill="1" applyBorder="1" applyAlignment="1" applyProtection="1">
      <alignment horizontal="center" vertical="center" wrapText="1"/>
    </xf>
    <xf numFmtId="0" fontId="53" fillId="0" borderId="0" xfId="0" applyFont="1" applyFill="1" applyBorder="1" applyAlignment="1" applyProtection="1">
      <alignment vertical="center"/>
    </xf>
    <xf numFmtId="44" fontId="32" fillId="0" borderId="0" xfId="2" applyFont="1" applyFill="1" applyBorder="1" applyAlignment="1" applyProtection="1">
      <alignment horizontal="center"/>
    </xf>
    <xf numFmtId="44" fontId="32" fillId="0" borderId="30" xfId="2" applyFont="1" applyBorder="1" applyProtection="1"/>
    <xf numFmtId="0" fontId="0" fillId="0" borderId="21" xfId="0" applyBorder="1" applyProtection="1"/>
    <xf numFmtId="167" fontId="32" fillId="2" borderId="16" xfId="2" applyNumberFormat="1" applyFont="1" applyFill="1" applyBorder="1" applyProtection="1"/>
    <xf numFmtId="167" fontId="32" fillId="0" borderId="17" xfId="2" applyNumberFormat="1" applyFont="1" applyFill="1" applyBorder="1" applyAlignment="1" applyProtection="1">
      <alignment horizontal="center"/>
    </xf>
    <xf numFmtId="167" fontId="32" fillId="0" borderId="15" xfId="2" applyNumberFormat="1" applyFont="1" applyFill="1" applyBorder="1" applyProtection="1"/>
    <xf numFmtId="44" fontId="32" fillId="5" borderId="26" xfId="2" applyFont="1" applyFill="1" applyBorder="1" applyAlignment="1" applyProtection="1">
      <alignment horizontal="center" wrapText="1"/>
    </xf>
    <xf numFmtId="44" fontId="32" fillId="5" borderId="28" xfId="0" applyNumberFormat="1" applyFont="1" applyFill="1" applyBorder="1" applyAlignment="1" applyProtection="1">
      <alignment horizontal="center" wrapText="1"/>
    </xf>
    <xf numFmtId="44" fontId="28" fillId="2" borderId="13" xfId="2" applyFont="1" applyFill="1" applyBorder="1" applyAlignment="1" applyProtection="1">
      <alignment horizontal="center"/>
    </xf>
    <xf numFmtId="44" fontId="28" fillId="2" borderId="14" xfId="2" applyFont="1" applyFill="1" applyBorder="1" applyAlignment="1" applyProtection="1">
      <alignment horizontal="center" wrapText="1"/>
    </xf>
    <xf numFmtId="49" fontId="50" fillId="8" borderId="26" xfId="2" applyNumberFormat="1" applyFont="1" applyFill="1" applyBorder="1" applyAlignment="1" applyProtection="1">
      <alignment horizontal="center" vertical="top" wrapText="1"/>
    </xf>
    <xf numFmtId="0" fontId="50" fillId="8" borderId="28" xfId="0" applyFont="1" applyFill="1" applyBorder="1" applyAlignment="1" applyProtection="1">
      <alignment horizontal="center" wrapText="1"/>
    </xf>
    <xf numFmtId="44" fontId="28" fillId="2" borderId="22" xfId="2" applyFont="1" applyFill="1" applyBorder="1" applyAlignment="1" applyProtection="1">
      <alignment horizontal="center"/>
    </xf>
    <xf numFmtId="44" fontId="28" fillId="2" borderId="24" xfId="2" applyFont="1" applyFill="1" applyBorder="1" applyAlignment="1" applyProtection="1">
      <alignment horizontal="center" wrapText="1"/>
    </xf>
    <xf numFmtId="44" fontId="50" fillId="7" borderId="31" xfId="0" applyNumberFormat="1" applyFont="1" applyFill="1" applyBorder="1" applyAlignment="1" applyProtection="1">
      <alignment horizontal="center" wrapText="1"/>
    </xf>
    <xf numFmtId="0" fontId="50" fillId="8" borderId="31" xfId="0" applyFont="1" applyFill="1" applyBorder="1" applyAlignment="1" applyProtection="1">
      <alignment horizontal="center" wrapText="1"/>
    </xf>
    <xf numFmtId="44" fontId="28" fillId="6" borderId="32" xfId="2" applyFont="1" applyFill="1" applyBorder="1" applyAlignment="1" applyProtection="1">
      <alignment horizontal="center"/>
      <protection locked="0"/>
    </xf>
    <xf numFmtId="44" fontId="28" fillId="2" borderId="32" xfId="2" applyFont="1" applyFill="1" applyBorder="1" applyAlignment="1" applyProtection="1">
      <alignment horizontal="center" wrapText="1"/>
    </xf>
    <xf numFmtId="44" fontId="28" fillId="2" borderId="33" xfId="2" applyFont="1" applyFill="1" applyBorder="1" applyAlignment="1" applyProtection="1">
      <alignment horizontal="center" wrapText="1"/>
    </xf>
    <xf numFmtId="0" fontId="32" fillId="9" borderId="31" xfId="0" applyFont="1" applyFill="1" applyBorder="1" applyAlignment="1" applyProtection="1">
      <alignment horizontal="center" wrapText="1"/>
    </xf>
    <xf numFmtId="0" fontId="54" fillId="0" borderId="0" xfId="0" applyFont="1" applyFill="1" applyBorder="1" applyProtection="1"/>
    <xf numFmtId="0" fontId="34" fillId="2" borderId="8" xfId="0" applyFont="1" applyFill="1" applyBorder="1" applyAlignment="1">
      <alignment horizontal="center"/>
    </xf>
    <xf numFmtId="0" fontId="34" fillId="6" borderId="8" xfId="0" applyFont="1" applyFill="1" applyBorder="1"/>
    <xf numFmtId="0" fontId="0" fillId="6" borderId="0" xfId="0" applyFill="1" applyBorder="1"/>
    <xf numFmtId="0" fontId="0" fillId="6" borderId="9" xfId="0" applyFill="1" applyBorder="1"/>
    <xf numFmtId="0" fontId="34" fillId="2" borderId="8" xfId="0" applyFont="1" applyFill="1" applyBorder="1" applyAlignment="1">
      <alignment horizontal="center" wrapText="1"/>
    </xf>
    <xf numFmtId="0" fontId="32" fillId="6" borderId="0" xfId="0" applyFont="1" applyFill="1" applyBorder="1" applyAlignment="1">
      <alignment vertical="center" wrapText="1"/>
    </xf>
    <xf numFmtId="0" fontId="32" fillId="6" borderId="0" xfId="0" applyFont="1" applyFill="1" applyBorder="1" applyAlignment="1" applyProtection="1">
      <alignment horizontal="center" vertical="center" wrapText="1"/>
      <protection locked="0"/>
    </xf>
    <xf numFmtId="0" fontId="32" fillId="6" borderId="0" xfId="0" applyFont="1" applyFill="1" applyBorder="1" applyAlignment="1">
      <alignment horizontal="center" vertical="center" wrapText="1"/>
    </xf>
    <xf numFmtId="0" fontId="34" fillId="2" borderId="25" xfId="0" applyFont="1" applyFill="1" applyBorder="1" applyAlignment="1">
      <alignment horizontal="left" indent="5"/>
    </xf>
    <xf numFmtId="0" fontId="42" fillId="6" borderId="8" xfId="0" applyFont="1" applyFill="1" applyBorder="1"/>
    <xf numFmtId="0" fontId="55"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1" fillId="2" borderId="0" xfId="3" applyFill="1" applyAlignment="1" applyProtection="1">
      <alignment horizontal="center"/>
    </xf>
    <xf numFmtId="0" fontId="0" fillId="0" borderId="8" xfId="0" applyFill="1" applyBorder="1" applyAlignment="1">
      <alignment horizontal="center" vertical="center" wrapText="1"/>
    </xf>
    <xf numFmtId="0" fontId="32" fillId="2" borderId="10" xfId="0" applyFont="1" applyFill="1" applyBorder="1"/>
    <xf numFmtId="0" fontId="34" fillId="2" borderId="12" xfId="0" applyFont="1" applyFill="1" applyBorder="1"/>
    <xf numFmtId="0" fontId="40" fillId="2" borderId="8" xfId="0" applyFont="1" applyFill="1" applyBorder="1"/>
    <xf numFmtId="0" fontId="42" fillId="6" borderId="8" xfId="0" applyFont="1" applyFill="1" applyBorder="1" applyAlignment="1">
      <alignment horizontal="left" wrapText="1"/>
    </xf>
    <xf numFmtId="0" fontId="42" fillId="6" borderId="0" xfId="0" applyFont="1" applyFill="1" applyBorder="1" applyAlignment="1">
      <alignment horizontal="left" wrapText="1"/>
    </xf>
    <xf numFmtId="0" fontId="42" fillId="6" borderId="9" xfId="0" applyFont="1" applyFill="1" applyBorder="1" applyAlignment="1">
      <alignment horizontal="left" wrapText="1"/>
    </xf>
    <xf numFmtId="0" fontId="43" fillId="2" borderId="8" xfId="0" applyFont="1" applyFill="1" applyBorder="1" applyAlignment="1">
      <alignment horizontal="center" wrapText="1"/>
    </xf>
    <xf numFmtId="0" fontId="43" fillId="2" borderId="0" xfId="0" applyFont="1" applyFill="1" applyBorder="1" applyAlignment="1">
      <alignment horizontal="center" wrapText="1"/>
    </xf>
    <xf numFmtId="0" fontId="43" fillId="2" borderId="9" xfId="0" applyFont="1" applyFill="1" applyBorder="1" applyAlignment="1">
      <alignment horizontal="center" wrapText="1"/>
    </xf>
    <xf numFmtId="0" fontId="34" fillId="2" borderId="8" xfId="0" applyFont="1" applyFill="1" applyBorder="1" applyAlignment="1">
      <alignment horizontal="center"/>
    </xf>
    <xf numFmtId="0" fontId="37" fillId="2" borderId="12" xfId="0" applyFont="1" applyFill="1" applyBorder="1"/>
    <xf numFmtId="0" fontId="40" fillId="2" borderId="6" xfId="0" applyFont="1" applyFill="1" applyBorder="1"/>
    <xf numFmtId="0" fontId="46" fillId="0" borderId="0" xfId="0" applyFont="1" applyProtection="1">
      <protection locked="0"/>
    </xf>
    <xf numFmtId="0" fontId="56" fillId="0" borderId="0" xfId="0" applyFont="1" applyAlignment="1" applyProtection="1">
      <alignment horizontal="left" vertical="top" wrapText="1"/>
    </xf>
    <xf numFmtId="0" fontId="31" fillId="2" borderId="0" xfId="3" applyFill="1" applyBorder="1" applyAlignment="1" applyProtection="1">
      <alignment horizontal="center" vertical="top"/>
    </xf>
    <xf numFmtId="0" fontId="9" fillId="8" borderId="13" xfId="0" applyFont="1" applyFill="1" applyBorder="1" applyAlignment="1" applyProtection="1">
      <alignment horizontal="center" wrapText="1"/>
    </xf>
    <xf numFmtId="44" fontId="35" fillId="10" borderId="32" xfId="2" applyFont="1" applyFill="1" applyBorder="1" applyAlignment="1" applyProtection="1">
      <alignment horizontal="center"/>
    </xf>
    <xf numFmtId="0" fontId="9" fillId="8" borderId="13" xfId="0" applyFont="1" applyFill="1" applyBorder="1" applyAlignment="1" applyProtection="1">
      <alignment horizontal="center" vertical="center" wrapText="1"/>
    </xf>
    <xf numFmtId="0" fontId="9" fillId="8" borderId="14" xfId="0" applyFont="1" applyFill="1" applyBorder="1" applyAlignment="1" applyProtection="1">
      <alignment horizontal="center" vertical="center" wrapText="1"/>
    </xf>
    <xf numFmtId="0" fontId="56" fillId="0" borderId="0" xfId="0" applyFont="1" applyAlignment="1" applyProtection="1">
      <alignment horizontal="left" vertical="top" wrapText="1"/>
    </xf>
    <xf numFmtId="44" fontId="28" fillId="0" borderId="34" xfId="2" applyFont="1" applyFill="1" applyBorder="1" applyAlignment="1" applyProtection="1">
      <alignment horizontal="center"/>
      <protection locked="0"/>
    </xf>
    <xf numFmtId="0" fontId="51" fillId="2" borderId="0" xfId="2" applyNumberFormat="1" applyFont="1" applyFill="1" applyBorder="1" applyAlignment="1" applyProtection="1">
      <alignment vertical="top" wrapText="1"/>
    </xf>
    <xf numFmtId="44" fontId="32" fillId="0" borderId="14" xfId="2" applyFont="1" applyFill="1" applyBorder="1" applyAlignment="1" applyProtection="1"/>
    <xf numFmtId="0" fontId="9" fillId="10" borderId="35" xfId="0" applyFont="1" applyFill="1" applyBorder="1" applyAlignment="1" applyProtection="1">
      <alignment horizontal="center" wrapText="1"/>
    </xf>
    <xf numFmtId="0" fontId="57" fillId="0" borderId="0" xfId="0" applyFont="1" applyAlignment="1"/>
    <xf numFmtId="0" fontId="31" fillId="2" borderId="32" xfId="3" applyFill="1" applyBorder="1" applyAlignment="1" applyProtection="1">
      <alignment horizontal="center" vertical="center" wrapText="1"/>
    </xf>
    <xf numFmtId="0" fontId="37" fillId="5" borderId="14" xfId="0" applyFont="1" applyFill="1" applyBorder="1" applyAlignment="1" applyProtection="1">
      <alignment horizontal="center" vertical="center" wrapText="1"/>
    </xf>
    <xf numFmtId="0" fontId="43" fillId="2" borderId="0" xfId="0" applyFont="1" applyFill="1" applyBorder="1" applyAlignment="1">
      <alignment horizontal="left" vertical="top" wrapText="1"/>
    </xf>
    <xf numFmtId="0" fontId="43" fillId="2" borderId="9" xfId="0" applyFont="1" applyFill="1" applyBorder="1" applyAlignment="1">
      <alignment horizontal="left" vertical="top" wrapText="1"/>
    </xf>
    <xf numFmtId="0" fontId="0" fillId="0" borderId="0" xfId="0" applyAlignment="1">
      <alignment wrapText="1"/>
    </xf>
    <xf numFmtId="0" fontId="40" fillId="0" borderId="8" xfId="0" applyFont="1" applyBorder="1"/>
    <xf numFmtId="0" fontId="43" fillId="2" borderId="0" xfId="0" applyFont="1" applyFill="1" applyBorder="1" applyAlignment="1">
      <alignment wrapText="1"/>
    </xf>
    <xf numFmtId="0" fontId="43" fillId="2" borderId="9" xfId="0" applyFont="1" applyFill="1" applyBorder="1" applyAlignment="1">
      <alignment wrapText="1"/>
    </xf>
    <xf numFmtId="0" fontId="40" fillId="0" borderId="0" xfId="0" applyFont="1"/>
    <xf numFmtId="0" fontId="58" fillId="2" borderId="0" xfId="0" applyFont="1" applyFill="1" applyBorder="1"/>
    <xf numFmtId="0" fontId="58" fillId="2" borderId="9" xfId="0" applyFont="1" applyFill="1" applyBorder="1"/>
    <xf numFmtId="0" fontId="58" fillId="0" borderId="0" xfId="0" applyFont="1"/>
    <xf numFmtId="0" fontId="36" fillId="2" borderId="8" xfId="0" applyFont="1" applyFill="1" applyBorder="1" applyAlignment="1">
      <alignment horizontal="center"/>
    </xf>
    <xf numFmtId="0" fontId="36" fillId="2" borderId="8" xfId="0" applyFont="1" applyFill="1" applyBorder="1" applyAlignment="1">
      <alignment horizontal="left" vertical="top" wrapText="1"/>
    </xf>
    <xf numFmtId="0" fontId="46" fillId="2" borderId="0" xfId="0" applyFont="1" applyFill="1" applyBorder="1"/>
    <xf numFmtId="0" fontId="46" fillId="2" borderId="9" xfId="0" applyFont="1" applyFill="1" applyBorder="1"/>
    <xf numFmtId="0" fontId="46" fillId="6" borderId="0" xfId="0" applyFont="1" applyFill="1" applyBorder="1"/>
    <xf numFmtId="0" fontId="46" fillId="6" borderId="9" xfId="0" applyFont="1" applyFill="1" applyBorder="1"/>
    <xf numFmtId="0" fontId="46"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6" fillId="2" borderId="0" xfId="0" applyFont="1" applyFill="1"/>
    <xf numFmtId="44" fontId="28" fillId="2" borderId="0" xfId="2" applyFont="1" applyFill="1" applyBorder="1" applyAlignment="1" applyProtection="1">
      <alignment horizontal="center" wrapText="1"/>
    </xf>
    <xf numFmtId="44" fontId="28"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40" fillId="2" borderId="9" xfId="0" applyFont="1" applyFill="1" applyBorder="1"/>
    <xf numFmtId="0" fontId="31" fillId="2" borderId="0" xfId="3" applyFill="1" applyBorder="1" applyAlignment="1" applyProtection="1">
      <alignment horizontal="center" vertical="center"/>
    </xf>
    <xf numFmtId="0" fontId="31" fillId="2" borderId="0" xfId="3" applyFill="1" applyAlignment="1" applyProtection="1">
      <alignment horizontal="center"/>
    </xf>
    <xf numFmtId="167" fontId="37" fillId="6" borderId="8" xfId="2" applyNumberFormat="1" applyFont="1" applyFill="1" applyBorder="1" applyAlignment="1" applyProtection="1">
      <alignment horizontal="center"/>
      <protection locked="0"/>
    </xf>
    <xf numFmtId="167" fontId="37" fillId="6" borderId="0" xfId="2" applyNumberFormat="1" applyFont="1" applyFill="1" applyBorder="1" applyAlignment="1" applyProtection="1">
      <alignment horizontal="center"/>
      <protection locked="0"/>
    </xf>
    <xf numFmtId="44" fontId="35" fillId="0" borderId="0" xfId="2" applyFont="1" applyFill="1" applyBorder="1" applyAlignment="1" applyProtection="1">
      <alignment horizontal="center"/>
    </xf>
    <xf numFmtId="44" fontId="35" fillId="10" borderId="9" xfId="2" applyFont="1" applyFill="1" applyBorder="1" applyAlignment="1" applyProtection="1">
      <alignment horizontal="center"/>
    </xf>
    <xf numFmtId="0" fontId="16"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2" fillId="0" borderId="0" xfId="0" applyFont="1" applyFill="1" applyBorder="1" applyAlignment="1">
      <alignment horizontal="right" vertical="center" wrapText="1"/>
    </xf>
    <xf numFmtId="164" fontId="32" fillId="6" borderId="0" xfId="0" applyNumberFormat="1" applyFont="1" applyFill="1" applyBorder="1" applyAlignment="1" applyProtection="1">
      <alignment vertical="center" wrapText="1"/>
      <protection locked="0"/>
    </xf>
    <xf numFmtId="0" fontId="2" fillId="6" borderId="8" xfId="0" applyFont="1" applyFill="1" applyBorder="1"/>
    <xf numFmtId="0" fontId="0" fillId="0" borderId="0" xfId="0"/>
    <xf numFmtId="0" fontId="0" fillId="2" borderId="0" xfId="0" applyFill="1" applyProtection="1"/>
    <xf numFmtId="44" fontId="0" fillId="2" borderId="0" xfId="0" applyNumberFormat="1" applyFill="1" applyProtection="1"/>
    <xf numFmtId="49" fontId="40" fillId="2" borderId="0" xfId="2" applyNumberFormat="1" applyFont="1" applyFill="1" applyBorder="1" applyAlignment="1" applyProtection="1"/>
    <xf numFmtId="44" fontId="0" fillId="0" borderId="0" xfId="0" applyNumberFormat="1" applyProtection="1"/>
    <xf numFmtId="44" fontId="28" fillId="2" borderId="14" xfId="2" applyFont="1" applyFill="1" applyBorder="1" applyAlignment="1" applyProtection="1">
      <alignment horizontal="center" wrapText="1"/>
    </xf>
    <xf numFmtId="49" fontId="50" fillId="8" borderId="26" xfId="2" applyNumberFormat="1" applyFont="1" applyFill="1" applyBorder="1" applyAlignment="1" applyProtection="1">
      <alignment horizontal="center" vertical="top" wrapText="1"/>
    </xf>
    <xf numFmtId="0" fontId="50" fillId="8" borderId="28" xfId="0" applyFont="1" applyFill="1" applyBorder="1" applyAlignment="1" applyProtection="1">
      <alignment horizontal="center" wrapText="1"/>
    </xf>
    <xf numFmtId="44" fontId="28" fillId="2" borderId="22" xfId="2" applyFont="1" applyFill="1" applyBorder="1" applyAlignment="1" applyProtection="1">
      <alignment horizontal="center"/>
    </xf>
    <xf numFmtId="44" fontId="28" fillId="2" borderId="24" xfId="2" applyFont="1" applyFill="1" applyBorder="1" applyAlignment="1" applyProtection="1">
      <alignment horizontal="center" wrapText="1"/>
    </xf>
    <xf numFmtId="44" fontId="50" fillId="7" borderId="31" xfId="0" applyNumberFormat="1" applyFont="1" applyFill="1" applyBorder="1" applyAlignment="1" applyProtection="1">
      <alignment horizontal="center" wrapText="1"/>
    </xf>
    <xf numFmtId="0" fontId="50" fillId="8" borderId="31" xfId="0" applyFont="1" applyFill="1" applyBorder="1" applyAlignment="1" applyProtection="1">
      <alignment horizontal="center" wrapText="1"/>
    </xf>
    <xf numFmtId="44" fontId="28" fillId="6" borderId="32" xfId="2" applyFont="1" applyFill="1" applyBorder="1" applyAlignment="1" applyProtection="1">
      <alignment horizontal="center"/>
      <protection locked="0"/>
    </xf>
    <xf numFmtId="44" fontId="28" fillId="2" borderId="32" xfId="2" applyFont="1" applyFill="1" applyBorder="1" applyAlignment="1" applyProtection="1">
      <alignment horizontal="center" wrapText="1"/>
    </xf>
    <xf numFmtId="44" fontId="28" fillId="2" borderId="33" xfId="2" applyFont="1" applyFill="1" applyBorder="1" applyAlignment="1" applyProtection="1">
      <alignment horizontal="center" wrapText="1"/>
    </xf>
    <xf numFmtId="0" fontId="32" fillId="9" borderId="31" xfId="0" applyFont="1" applyFill="1" applyBorder="1" applyAlignment="1" applyProtection="1">
      <alignment horizontal="center" wrapText="1"/>
    </xf>
    <xf numFmtId="0" fontId="32" fillId="5" borderId="13" xfId="0" applyFont="1" applyFill="1" applyBorder="1" applyAlignment="1" applyProtection="1">
      <alignment horizontal="center" vertical="center" wrapText="1"/>
    </xf>
    <xf numFmtId="44" fontId="32" fillId="5" borderId="18" xfId="2" applyFont="1" applyFill="1" applyBorder="1" applyAlignment="1" applyProtection="1">
      <alignment horizontal="center" vertical="center" wrapText="1"/>
    </xf>
    <xf numFmtId="44" fontId="28" fillId="2" borderId="18" xfId="2" applyFont="1" applyFill="1" applyBorder="1" applyAlignment="1" applyProtection="1">
      <alignment horizontal="center"/>
    </xf>
    <xf numFmtId="166" fontId="0" fillId="6" borderId="13" xfId="0" applyNumberFormat="1" applyFill="1" applyBorder="1" applyAlignment="1" applyProtection="1">
      <alignment horizontal="center"/>
      <protection locked="0"/>
    </xf>
    <xf numFmtId="44" fontId="28" fillId="2" borderId="0" xfId="2" applyFont="1" applyFill="1" applyBorder="1" applyAlignment="1" applyProtection="1">
      <alignment horizontal="center" wrapText="1"/>
    </xf>
    <xf numFmtId="44" fontId="28" fillId="2" borderId="0" xfId="2" applyFont="1" applyFill="1" applyBorder="1" applyAlignment="1" applyProtection="1">
      <alignment horizontal="center"/>
      <protection locked="0"/>
    </xf>
    <xf numFmtId="44" fontId="32" fillId="5" borderId="14" xfId="0" applyNumberFormat="1" applyFont="1" applyFill="1" applyBorder="1" applyAlignment="1" applyProtection="1">
      <alignment horizontal="center" vertical="center" wrapText="1"/>
    </xf>
    <xf numFmtId="0" fontId="59" fillId="3" borderId="15" xfId="0" applyFont="1" applyFill="1" applyBorder="1" applyAlignment="1">
      <alignment horizontal="center" vertical="center" wrapText="1"/>
    </xf>
    <xf numFmtId="0" fontId="59" fillId="3" borderId="16" xfId="0" applyFont="1" applyFill="1" applyBorder="1" applyAlignment="1">
      <alignment horizontal="center" vertical="center" wrapText="1"/>
    </xf>
    <xf numFmtId="0" fontId="59" fillId="3" borderId="17" xfId="0" applyFont="1" applyFill="1" applyBorder="1" applyAlignment="1">
      <alignment horizontal="center" vertical="center" wrapText="1"/>
    </xf>
    <xf numFmtId="0" fontId="34" fillId="2" borderId="8" xfId="0" applyFont="1" applyFill="1" applyBorder="1" applyAlignment="1">
      <alignment horizontal="center"/>
    </xf>
    <xf numFmtId="0" fontId="34" fillId="2" borderId="0" xfId="0" applyFont="1" applyFill="1" applyBorder="1" applyAlignment="1">
      <alignment horizontal="center"/>
    </xf>
    <xf numFmtId="0" fontId="34" fillId="2" borderId="9" xfId="0" applyFont="1" applyFill="1" applyBorder="1" applyAlignment="1">
      <alignment horizontal="center"/>
    </xf>
    <xf numFmtId="0" fontId="60" fillId="2" borderId="12" xfId="0" applyFont="1" applyFill="1" applyBorder="1" applyAlignment="1">
      <alignment horizontal="center"/>
    </xf>
    <xf numFmtId="0" fontId="60" fillId="2" borderId="6" xfId="0" applyFont="1" applyFill="1" applyBorder="1" applyAlignment="1">
      <alignment horizontal="center"/>
    </xf>
    <xf numFmtId="0" fontId="60" fillId="2" borderId="7" xfId="0" applyFont="1" applyFill="1" applyBorder="1" applyAlignment="1">
      <alignment horizontal="center"/>
    </xf>
    <xf numFmtId="0" fontId="31" fillId="2" borderId="0" xfId="3" applyFill="1" applyBorder="1" applyAlignment="1" applyProtection="1">
      <alignment horizontal="left"/>
    </xf>
    <xf numFmtId="0" fontId="61" fillId="2" borderId="8" xfId="0" applyFont="1" applyFill="1" applyBorder="1" applyAlignment="1">
      <alignment horizontal="center" vertical="top" wrapText="1"/>
    </xf>
    <xf numFmtId="0" fontId="61" fillId="2" borderId="0" xfId="0" applyFont="1" applyFill="1" applyBorder="1" applyAlignment="1">
      <alignment horizontal="center" vertical="top" wrapText="1"/>
    </xf>
    <xf numFmtId="0" fontId="61" fillId="2" borderId="9" xfId="0" applyFont="1" applyFill="1" applyBorder="1" applyAlignment="1">
      <alignment horizontal="center" vertical="top" wrapText="1"/>
    </xf>
    <xf numFmtId="0" fontId="43" fillId="2" borderId="8" xfId="0" applyFont="1" applyFill="1" applyBorder="1" applyAlignment="1">
      <alignment horizontal="center" wrapText="1"/>
    </xf>
    <xf numFmtId="0" fontId="43" fillId="2" borderId="0" xfId="0" applyFont="1" applyFill="1" applyBorder="1" applyAlignment="1">
      <alignment horizontal="center" wrapText="1"/>
    </xf>
    <xf numFmtId="0" fontId="43" fillId="2" borderId="9" xfId="0" applyFont="1" applyFill="1" applyBorder="1" applyAlignment="1">
      <alignment horizontal="center" wrapText="1"/>
    </xf>
    <xf numFmtId="0" fontId="34" fillId="6" borderId="8" xfId="0" applyFont="1" applyFill="1" applyBorder="1" applyAlignment="1">
      <alignment horizontal="left" wrapText="1"/>
    </xf>
    <xf numFmtId="0" fontId="34" fillId="6" borderId="0" xfId="0" applyFont="1" applyFill="1" applyBorder="1" applyAlignment="1">
      <alignment horizontal="left" wrapText="1"/>
    </xf>
    <xf numFmtId="0" fontId="34" fillId="6" borderId="9" xfId="0" applyFont="1" applyFill="1" applyBorder="1" applyAlignment="1">
      <alignment horizontal="left"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42" fillId="6" borderId="8" xfId="0" applyFont="1" applyFill="1" applyBorder="1" applyAlignment="1">
      <alignment horizontal="left" wrapText="1"/>
    </xf>
    <xf numFmtId="0" fontId="0" fillId="0" borderId="0" xfId="0" applyBorder="1" applyAlignment="1">
      <alignment wrapText="1"/>
    </xf>
    <xf numFmtId="0" fontId="0" fillId="0" borderId="9" xfId="0" applyBorder="1" applyAlignment="1">
      <alignment wrapText="1"/>
    </xf>
    <xf numFmtId="0" fontId="0" fillId="0" borderId="8" xfId="0" applyBorder="1" applyAlignment="1">
      <alignment wrapText="1"/>
    </xf>
    <xf numFmtId="0" fontId="34" fillId="6" borderId="8" xfId="0" applyFont="1" applyFill="1" applyBorder="1" applyAlignment="1">
      <alignment horizontal="center"/>
    </xf>
    <xf numFmtId="0" fontId="21" fillId="2" borderId="0" xfId="3" applyFont="1" applyFill="1" applyBorder="1" applyAlignment="1" applyProtection="1">
      <alignment horizontal="left" wrapText="1"/>
    </xf>
    <xf numFmtId="0" fontId="21" fillId="2" borderId="9" xfId="3" applyFont="1" applyFill="1" applyBorder="1" applyAlignment="1" applyProtection="1">
      <alignment horizontal="left" wrapText="1"/>
    </xf>
    <xf numFmtId="0" fontId="35" fillId="2" borderId="8" xfId="0" applyFont="1" applyFill="1" applyBorder="1" applyAlignment="1">
      <alignment horizontal="left" wrapText="1"/>
    </xf>
    <xf numFmtId="0" fontId="35" fillId="2" borderId="0" xfId="0" applyFont="1" applyFill="1" applyBorder="1" applyAlignment="1">
      <alignment horizontal="left" wrapText="1"/>
    </xf>
    <xf numFmtId="0" fontId="35" fillId="2" borderId="9" xfId="0" applyFont="1" applyFill="1" applyBorder="1" applyAlignment="1">
      <alignment horizontal="left" wrapText="1"/>
    </xf>
    <xf numFmtId="0" fontId="38" fillId="2" borderId="8" xfId="0" applyFont="1" applyFill="1" applyBorder="1" applyAlignment="1">
      <alignment horizontal="center" wrapText="1"/>
    </xf>
    <xf numFmtId="0" fontId="38" fillId="2" borderId="0" xfId="0" applyFont="1" applyFill="1" applyBorder="1" applyAlignment="1">
      <alignment horizontal="center" wrapText="1"/>
    </xf>
    <xf numFmtId="0" fontId="38" fillId="2" borderId="9" xfId="0" applyFont="1" applyFill="1" applyBorder="1" applyAlignment="1">
      <alignment horizontal="center" wrapText="1"/>
    </xf>
    <xf numFmtId="0" fontId="43" fillId="2" borderId="12" xfId="0" applyFont="1" applyFill="1" applyBorder="1" applyAlignment="1">
      <alignment horizontal="left" vertical="top" wrapText="1"/>
    </xf>
    <xf numFmtId="0" fontId="43" fillId="2" borderId="6" xfId="0" applyFont="1" applyFill="1" applyBorder="1" applyAlignment="1">
      <alignment horizontal="left" vertical="top" wrapText="1"/>
    </xf>
    <xf numFmtId="0" fontId="43" fillId="2" borderId="7" xfId="0" applyFont="1" applyFill="1" applyBorder="1" applyAlignment="1">
      <alignment horizontal="left" vertical="top" wrapText="1"/>
    </xf>
    <xf numFmtId="0" fontId="43" fillId="2" borderId="8" xfId="0" applyFont="1" applyFill="1" applyBorder="1" applyAlignment="1">
      <alignment horizontal="left" vertical="top" wrapText="1"/>
    </xf>
    <xf numFmtId="0" fontId="43" fillId="2" borderId="0" xfId="0" applyFont="1" applyFill="1" applyBorder="1" applyAlignment="1">
      <alignment horizontal="left" vertical="top" wrapText="1"/>
    </xf>
    <xf numFmtId="0" fontId="43" fillId="2" borderId="9" xfId="0" applyFont="1" applyFill="1" applyBorder="1" applyAlignment="1">
      <alignment horizontal="left" vertical="top" wrapText="1"/>
    </xf>
    <xf numFmtId="0" fontId="43" fillId="2" borderId="25" xfId="0" applyFont="1" applyFill="1" applyBorder="1" applyAlignment="1">
      <alignment horizontal="left" vertical="top" wrapText="1"/>
    </xf>
    <xf numFmtId="0" fontId="43" fillId="2" borderId="10" xfId="0" applyFont="1" applyFill="1" applyBorder="1" applyAlignment="1">
      <alignment horizontal="left" vertical="top" wrapText="1"/>
    </xf>
    <xf numFmtId="0" fontId="43" fillId="2" borderId="11" xfId="0" applyFont="1" applyFill="1" applyBorder="1" applyAlignment="1">
      <alignment horizontal="left" vertical="top" wrapText="1"/>
    </xf>
    <xf numFmtId="0" fontId="31" fillId="2" borderId="8" xfId="3" applyFill="1" applyBorder="1" applyAlignment="1" applyProtection="1">
      <alignment horizontal="center"/>
    </xf>
    <xf numFmtId="0" fontId="31" fillId="2" borderId="0" xfId="3" applyFill="1" applyBorder="1" applyAlignment="1" applyProtection="1">
      <alignment horizontal="center"/>
    </xf>
    <xf numFmtId="0" fontId="31" fillId="2" borderId="9" xfId="3" applyFill="1" applyBorder="1" applyAlignment="1" applyProtection="1">
      <alignment horizontal="center"/>
    </xf>
    <xf numFmtId="0" fontId="34" fillId="2" borderId="8"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62" fillId="2" borderId="8" xfId="0" applyFont="1" applyFill="1" applyBorder="1" applyAlignment="1">
      <alignment horizontal="center" wrapText="1"/>
    </xf>
    <xf numFmtId="0" fontId="62" fillId="2" borderId="0" xfId="0" applyFont="1" applyFill="1" applyBorder="1" applyAlignment="1">
      <alignment horizontal="center" wrapText="1"/>
    </xf>
    <xf numFmtId="0" fontId="62" fillId="2" borderId="9" xfId="0" applyFont="1" applyFill="1" applyBorder="1" applyAlignment="1">
      <alignment horizontal="center" wrapText="1"/>
    </xf>
    <xf numFmtId="0" fontId="63" fillId="4" borderId="12" xfId="0" applyFont="1" applyFill="1" applyBorder="1" applyAlignment="1" applyProtection="1">
      <alignment horizontal="center" vertical="center" wrapText="1"/>
    </xf>
    <xf numFmtId="0" fontId="63" fillId="4" borderId="6" xfId="0" applyFont="1" applyFill="1" applyBorder="1" applyAlignment="1" applyProtection="1">
      <alignment horizontal="center" vertical="center" wrapText="1"/>
    </xf>
    <xf numFmtId="0" fontId="63" fillId="4" borderId="7" xfId="0" applyFont="1" applyFill="1" applyBorder="1" applyAlignment="1" applyProtection="1">
      <alignment horizontal="center" vertical="center" wrapText="1"/>
    </xf>
    <xf numFmtId="0" fontId="64" fillId="0" borderId="22" xfId="2" applyNumberFormat="1" applyFont="1" applyFill="1" applyBorder="1" applyAlignment="1" applyProtection="1">
      <alignment horizontal="center" vertical="center" wrapText="1"/>
    </xf>
    <xf numFmtId="0" fontId="64" fillId="0" borderId="23" xfId="2" applyNumberFormat="1" applyFont="1" applyFill="1" applyBorder="1" applyAlignment="1" applyProtection="1">
      <alignment horizontal="center" vertical="center" wrapText="1"/>
    </xf>
    <xf numFmtId="0" fontId="64" fillId="0" borderId="24" xfId="2" applyNumberFormat="1" applyFont="1" applyFill="1" applyBorder="1" applyAlignment="1" applyProtection="1">
      <alignment horizontal="center" vertical="center" wrapText="1"/>
    </xf>
    <xf numFmtId="0" fontId="12" fillId="0" borderId="16" xfId="3" applyFont="1" applyBorder="1" applyAlignment="1" applyProtection="1">
      <alignment horizontal="center" vertical="center" wrapText="1"/>
      <protection locked="0"/>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56" fillId="0" borderId="0" xfId="0" applyFont="1" applyAlignment="1" applyProtection="1">
      <alignment horizontal="left" vertical="top" wrapText="1"/>
    </xf>
    <xf numFmtId="0" fontId="31" fillId="0" borderId="15" xfId="3" applyFill="1" applyBorder="1" applyAlignment="1" applyProtection="1">
      <alignment horizontal="center" vertical="center"/>
      <protection locked="0"/>
    </xf>
    <xf numFmtId="0" fontId="31" fillId="0" borderId="16" xfId="3" applyFill="1" applyBorder="1" applyAlignment="1" applyProtection="1">
      <alignment horizontal="center" vertical="center"/>
      <protection locked="0"/>
    </xf>
    <xf numFmtId="0" fontId="31" fillId="0" borderId="17" xfId="3" applyFill="1" applyBorder="1" applyAlignment="1" applyProtection="1">
      <alignment horizontal="center" vertical="center"/>
      <protection locked="0"/>
    </xf>
    <xf numFmtId="0" fontId="37" fillId="10" borderId="13" xfId="0" applyFont="1" applyFill="1" applyBorder="1" applyAlignment="1" applyProtection="1">
      <alignment horizontal="center" vertical="center" wrapText="1"/>
    </xf>
    <xf numFmtId="0" fontId="37" fillId="10" borderId="18" xfId="0" applyFont="1" applyFill="1" applyBorder="1" applyAlignment="1" applyProtection="1">
      <alignment horizontal="center" vertical="center" wrapText="1"/>
    </xf>
    <xf numFmtId="0" fontId="65" fillId="10" borderId="13" xfId="0" applyFont="1" applyFill="1" applyBorder="1" applyAlignment="1" applyProtection="1">
      <alignment horizontal="center" vertical="top" wrapText="1"/>
    </xf>
    <xf numFmtId="0" fontId="65" fillId="10" borderId="18" xfId="0" applyFont="1" applyFill="1" applyBorder="1" applyAlignment="1" applyProtection="1">
      <alignment horizontal="center" vertical="top" wrapText="1"/>
    </xf>
    <xf numFmtId="44" fontId="32" fillId="6" borderId="13" xfId="2" applyFont="1" applyFill="1" applyBorder="1" applyAlignment="1" applyProtection="1">
      <alignment horizontal="center"/>
      <protection locked="0"/>
    </xf>
    <xf numFmtId="44" fontId="32" fillId="6" borderId="18" xfId="2" applyFont="1" applyFill="1" applyBorder="1" applyAlignment="1" applyProtection="1">
      <alignment horizontal="center"/>
      <protection locked="0"/>
    </xf>
    <xf numFmtId="0" fontId="47" fillId="5" borderId="15" xfId="0" applyFont="1" applyFill="1" applyBorder="1" applyAlignment="1" applyProtection="1">
      <alignment horizontal="center" wrapText="1"/>
    </xf>
    <xf numFmtId="0" fontId="47" fillId="5" borderId="16" xfId="0" applyFont="1" applyFill="1" applyBorder="1" applyAlignment="1" applyProtection="1">
      <alignment horizontal="center" wrapText="1"/>
    </xf>
    <xf numFmtId="0" fontId="47" fillId="5" borderId="17" xfId="0" applyFont="1" applyFill="1" applyBorder="1" applyAlignment="1" applyProtection="1">
      <alignment horizontal="center" wrapText="1"/>
    </xf>
    <xf numFmtId="0" fontId="66" fillId="0" borderId="12" xfId="3" applyFont="1" applyBorder="1" applyAlignment="1" applyProtection="1">
      <alignment horizontal="center" vertical="center" wrapText="1"/>
      <protection locked="0"/>
    </xf>
    <xf numFmtId="0" fontId="66" fillId="0" borderId="6" xfId="3" applyFont="1" applyBorder="1" applyAlignment="1" applyProtection="1">
      <alignment horizontal="center" vertical="center" wrapText="1"/>
      <protection locked="0"/>
    </xf>
    <xf numFmtId="0" fontId="66" fillId="0" borderId="7" xfId="3" applyFont="1" applyBorder="1" applyAlignment="1" applyProtection="1">
      <alignment horizontal="center" vertical="center" wrapText="1"/>
      <protection locked="0"/>
    </xf>
    <xf numFmtId="0" fontId="66" fillId="0" borderId="25" xfId="3" applyFont="1" applyBorder="1" applyAlignment="1" applyProtection="1">
      <alignment horizontal="center" vertical="center" wrapText="1"/>
      <protection locked="0"/>
    </xf>
    <xf numFmtId="0" fontId="66" fillId="0" borderId="10" xfId="3" applyFont="1" applyBorder="1" applyAlignment="1" applyProtection="1">
      <alignment horizontal="center" vertical="center" wrapText="1"/>
      <protection locked="0"/>
    </xf>
    <xf numFmtId="0" fontId="66" fillId="0" borderId="11" xfId="3" applyFont="1" applyBorder="1" applyAlignment="1" applyProtection="1">
      <alignment horizontal="center" vertical="center" wrapText="1"/>
      <protection locked="0"/>
    </xf>
    <xf numFmtId="0" fontId="63" fillId="4" borderId="15" xfId="0" applyFont="1" applyFill="1" applyBorder="1" applyAlignment="1" applyProtection="1">
      <alignment horizontal="center" vertical="center" wrapText="1"/>
    </xf>
    <xf numFmtId="0" fontId="63" fillId="4" borderId="16" xfId="0" applyFont="1" applyFill="1" applyBorder="1" applyAlignment="1" applyProtection="1">
      <alignment horizontal="center" vertical="center" wrapText="1"/>
    </xf>
    <xf numFmtId="0" fontId="63" fillId="4" borderId="17" xfId="0" applyFont="1" applyFill="1" applyBorder="1" applyAlignment="1" applyProtection="1">
      <alignment horizontal="center" vertical="center" wrapText="1"/>
    </xf>
    <xf numFmtId="0" fontId="37" fillId="5" borderId="26" xfId="0" applyFont="1" applyFill="1" applyBorder="1" applyAlignment="1" applyProtection="1">
      <alignment horizontal="center" wrapText="1"/>
    </xf>
    <xf numFmtId="0" fontId="37" fillId="5" borderId="28" xfId="0" applyFont="1" applyFill="1" applyBorder="1" applyAlignment="1" applyProtection="1">
      <alignment horizontal="center" wrapText="1"/>
    </xf>
    <xf numFmtId="0" fontId="42" fillId="2" borderId="15" xfId="0" applyFont="1" applyFill="1" applyBorder="1" applyAlignment="1" applyProtection="1">
      <alignment horizontal="center" wrapText="1"/>
    </xf>
    <xf numFmtId="0" fontId="42" fillId="2" borderId="16" xfId="0" applyFont="1" applyFill="1" applyBorder="1" applyAlignment="1" applyProtection="1">
      <alignment horizontal="center" wrapText="1"/>
    </xf>
    <xf numFmtId="0" fontId="42" fillId="2" borderId="17" xfId="0" applyFont="1" applyFill="1" applyBorder="1" applyAlignment="1" applyProtection="1">
      <alignment horizontal="center" wrapText="1"/>
    </xf>
    <xf numFmtId="0" fontId="67" fillId="2" borderId="0" xfId="0" applyFont="1" applyFill="1" applyAlignment="1" applyProtection="1">
      <alignment horizontal="left" wrapText="1"/>
    </xf>
    <xf numFmtId="167" fontId="37" fillId="6" borderId="25" xfId="2" applyNumberFormat="1" applyFont="1" applyFill="1" applyBorder="1" applyAlignment="1" applyProtection="1">
      <alignment horizontal="center"/>
      <protection locked="0"/>
    </xf>
    <xf numFmtId="167" fontId="37" fillId="6" borderId="11" xfId="2" applyNumberFormat="1" applyFont="1" applyFill="1" applyBorder="1" applyAlignment="1" applyProtection="1">
      <alignment horizontal="center"/>
      <protection locked="0"/>
    </xf>
    <xf numFmtId="0" fontId="37" fillId="5" borderId="12" xfId="0" applyFont="1" applyFill="1" applyBorder="1" applyAlignment="1" applyProtection="1">
      <alignment horizontal="center" vertical="center" wrapText="1"/>
    </xf>
    <xf numFmtId="0" fontId="37" fillId="5" borderId="7" xfId="0" applyFont="1" applyFill="1" applyBorder="1" applyAlignment="1" applyProtection="1">
      <alignment horizontal="center" vertical="center" wrapText="1"/>
    </xf>
    <xf numFmtId="0" fontId="37" fillId="5" borderId="37" xfId="0" applyFont="1" applyFill="1" applyBorder="1" applyAlignment="1" applyProtection="1">
      <alignment horizontal="center" vertical="center" wrapText="1"/>
    </xf>
    <xf numFmtId="0" fontId="37" fillId="5" borderId="38" xfId="0" applyFont="1" applyFill="1" applyBorder="1" applyAlignment="1" applyProtection="1">
      <alignment horizontal="center" vertical="center" wrapText="1"/>
    </xf>
    <xf numFmtId="0" fontId="68" fillId="2" borderId="10" xfId="0" applyFont="1" applyFill="1" applyBorder="1" applyAlignment="1" applyProtection="1">
      <alignment horizontal="center" vertical="top"/>
    </xf>
    <xf numFmtId="0" fontId="67" fillId="2" borderId="0" xfId="0" applyNumberFormat="1" applyFont="1" applyFill="1" applyAlignment="1" applyProtection="1">
      <alignment horizontal="left" wrapText="1"/>
    </xf>
    <xf numFmtId="0" fontId="32" fillId="5" borderId="15" xfId="0" applyFont="1" applyFill="1" applyBorder="1" applyAlignment="1" applyProtection="1">
      <alignment horizontal="center"/>
    </xf>
    <xf numFmtId="0" fontId="32" fillId="5" borderId="16" xfId="0" applyFont="1" applyFill="1" applyBorder="1" applyAlignment="1" applyProtection="1">
      <alignment horizontal="center"/>
    </xf>
    <xf numFmtId="0" fontId="32" fillId="5" borderId="17" xfId="0" applyFont="1" applyFill="1" applyBorder="1" applyAlignment="1" applyProtection="1">
      <alignment horizontal="center"/>
    </xf>
    <xf numFmtId="0" fontId="56" fillId="2" borderId="12" xfId="0" applyFont="1" applyFill="1" applyBorder="1" applyAlignment="1" applyProtection="1">
      <alignment horizontal="left" wrapText="1"/>
    </xf>
    <xf numFmtId="0" fontId="56" fillId="2" borderId="6" xfId="0" applyFont="1" applyFill="1" applyBorder="1" applyAlignment="1" applyProtection="1">
      <alignment horizontal="left" wrapText="1"/>
    </xf>
    <xf numFmtId="0" fontId="56" fillId="2" borderId="7" xfId="0" applyFont="1" applyFill="1" applyBorder="1" applyAlignment="1" applyProtection="1">
      <alignment horizontal="left" wrapText="1"/>
    </xf>
    <xf numFmtId="0" fontId="56" fillId="2" borderId="25" xfId="0" applyFont="1" applyFill="1" applyBorder="1" applyAlignment="1" applyProtection="1">
      <alignment horizontal="left" wrapText="1"/>
    </xf>
    <xf numFmtId="0" fontId="56" fillId="2" borderId="10" xfId="0" applyFont="1" applyFill="1" applyBorder="1" applyAlignment="1" applyProtection="1">
      <alignment horizontal="left" wrapText="1"/>
    </xf>
    <xf numFmtId="0" fontId="56" fillId="2" borderId="11" xfId="0" applyFont="1" applyFill="1" applyBorder="1" applyAlignment="1" applyProtection="1">
      <alignment horizontal="left" wrapText="1"/>
    </xf>
    <xf numFmtId="0" fontId="32" fillId="4" borderId="10" xfId="0" applyFont="1" applyFill="1" applyBorder="1" applyAlignment="1" applyProtection="1">
      <alignment horizontal="left" wrapText="1"/>
    </xf>
    <xf numFmtId="0" fontId="32" fillId="9" borderId="12" xfId="0" applyFont="1" applyFill="1" applyBorder="1" applyAlignment="1" applyProtection="1">
      <alignment horizontal="center" wrapText="1"/>
    </xf>
    <xf numFmtId="0" fontId="32" fillId="9" borderId="7" xfId="0" applyFont="1" applyFill="1" applyBorder="1" applyAlignment="1" applyProtection="1">
      <alignment horizontal="center" wrapText="1"/>
    </xf>
    <xf numFmtId="0" fontId="32" fillId="9" borderId="37" xfId="0" applyFont="1" applyFill="1" applyBorder="1" applyAlignment="1" applyProtection="1">
      <alignment horizontal="center" wrapText="1"/>
    </xf>
    <xf numFmtId="0" fontId="32" fillId="9" borderId="38" xfId="0" applyFont="1" applyFill="1" applyBorder="1" applyAlignment="1" applyProtection="1">
      <alignment horizontal="center" wrapText="1"/>
    </xf>
    <xf numFmtId="167" fontId="32" fillId="0" borderId="25" xfId="2" applyNumberFormat="1" applyFont="1" applyFill="1" applyBorder="1" applyAlignment="1" applyProtection="1">
      <alignment horizontal="center"/>
    </xf>
    <xf numFmtId="167" fontId="32" fillId="0" borderId="11" xfId="2" applyNumberFormat="1" applyFont="1" applyFill="1" applyBorder="1" applyAlignment="1" applyProtection="1">
      <alignment horizontal="center"/>
    </xf>
    <xf numFmtId="0" fontId="31" fillId="2" borderId="0" xfId="3" applyFill="1" applyAlignment="1" applyProtection="1">
      <alignment horizontal="center"/>
    </xf>
    <xf numFmtId="0" fontId="32" fillId="0" borderId="21" xfId="0" applyFont="1" applyFill="1" applyBorder="1" applyAlignment="1" applyProtection="1">
      <alignment horizontal="center" wrapText="1"/>
    </xf>
    <xf numFmtId="0" fontId="32" fillId="0" borderId="39" xfId="0" applyFont="1" applyFill="1" applyBorder="1" applyAlignment="1" applyProtection="1">
      <alignment horizontal="center" wrapText="1"/>
    </xf>
    <xf numFmtId="0" fontId="32" fillId="0" borderId="40" xfId="0" applyFont="1" applyFill="1" applyBorder="1" applyAlignment="1" applyProtection="1">
      <alignment horizontal="center" wrapText="1"/>
    </xf>
    <xf numFmtId="0" fontId="50" fillId="8" borderId="12" xfId="0" applyFont="1" applyFill="1" applyBorder="1" applyAlignment="1" applyProtection="1">
      <alignment horizontal="center" wrapText="1"/>
    </xf>
    <xf numFmtId="0" fontId="50" fillId="8" borderId="7" xfId="0" applyFont="1" applyFill="1" applyBorder="1" applyAlignment="1" applyProtection="1">
      <alignment horizontal="center" wrapText="1"/>
    </xf>
    <xf numFmtId="0" fontId="50" fillId="8" borderId="37" xfId="0" applyFont="1" applyFill="1" applyBorder="1" applyAlignment="1" applyProtection="1">
      <alignment horizontal="center" wrapText="1"/>
    </xf>
    <xf numFmtId="0" fontId="50" fillId="8" borderId="38" xfId="0" applyFont="1" applyFill="1" applyBorder="1" applyAlignment="1" applyProtection="1">
      <alignment horizontal="center" wrapText="1"/>
    </xf>
    <xf numFmtId="0" fontId="32" fillId="0" borderId="21" xfId="0" applyFont="1" applyBorder="1" applyAlignment="1" applyProtection="1">
      <alignment horizontal="center" wrapText="1"/>
    </xf>
    <xf numFmtId="0" fontId="32" fillId="0" borderId="39" xfId="0" applyFont="1" applyBorder="1" applyAlignment="1" applyProtection="1">
      <alignment horizontal="center" wrapText="1"/>
    </xf>
    <xf numFmtId="0" fontId="32" fillId="0" borderId="40" xfId="0" applyFont="1" applyBorder="1" applyAlignment="1" applyProtection="1">
      <alignment horizontal="center" wrapText="1"/>
    </xf>
    <xf numFmtId="0" fontId="56" fillId="0" borderId="12" xfId="0" applyFont="1" applyFill="1" applyBorder="1" applyAlignment="1" applyProtection="1">
      <alignment horizontal="center" wrapText="1"/>
    </xf>
    <xf numFmtId="0" fontId="56" fillId="0" borderId="6" xfId="0" applyFont="1" applyFill="1" applyBorder="1" applyAlignment="1" applyProtection="1">
      <alignment horizontal="center" wrapText="1"/>
    </xf>
    <xf numFmtId="0" fontId="56" fillId="0" borderId="7" xfId="0" applyFont="1" applyFill="1" applyBorder="1" applyAlignment="1" applyProtection="1">
      <alignment horizontal="center" wrapText="1"/>
    </xf>
    <xf numFmtId="0" fontId="56" fillId="0" borderId="25" xfId="0" applyFont="1" applyFill="1" applyBorder="1" applyAlignment="1" applyProtection="1">
      <alignment horizontal="center" wrapText="1"/>
    </xf>
    <xf numFmtId="0" fontId="56" fillId="0" borderId="10" xfId="0" applyFont="1" applyFill="1" applyBorder="1" applyAlignment="1" applyProtection="1">
      <alignment horizontal="center" wrapText="1"/>
    </xf>
    <xf numFmtId="0" fontId="56" fillId="0" borderId="11" xfId="0" applyFont="1" applyFill="1" applyBorder="1" applyAlignment="1" applyProtection="1">
      <alignment horizontal="center" wrapText="1"/>
    </xf>
    <xf numFmtId="0" fontId="64" fillId="0" borderId="41" xfId="2" applyNumberFormat="1" applyFont="1" applyFill="1" applyBorder="1" applyAlignment="1" applyProtection="1">
      <alignment horizontal="center" vertical="center" wrapText="1"/>
    </xf>
    <xf numFmtId="0" fontId="64" fillId="0" borderId="42" xfId="2" applyNumberFormat="1" applyFont="1" applyFill="1" applyBorder="1" applyAlignment="1" applyProtection="1">
      <alignment horizontal="center" vertical="center" wrapText="1"/>
    </xf>
    <xf numFmtId="0" fontId="51" fillId="0" borderId="36" xfId="0" applyFont="1" applyFill="1" applyBorder="1" applyAlignment="1" applyProtection="1">
      <alignment horizontal="center" wrapText="1"/>
    </xf>
    <xf numFmtId="0" fontId="51" fillId="0" borderId="43" xfId="0" applyFont="1" applyFill="1" applyBorder="1" applyAlignment="1" applyProtection="1">
      <alignment horizontal="center" wrapText="1"/>
    </xf>
    <xf numFmtId="0" fontId="51" fillId="0" borderId="34" xfId="0" applyFont="1" applyFill="1" applyBorder="1" applyAlignment="1" applyProtection="1">
      <alignment horizontal="center" wrapText="1"/>
    </xf>
    <xf numFmtId="0" fontId="51" fillId="0" borderId="25" xfId="0" applyFont="1" applyFill="1" applyBorder="1" applyAlignment="1" applyProtection="1">
      <alignment horizontal="center" wrapText="1"/>
    </xf>
    <xf numFmtId="0" fontId="51" fillId="0" borderId="10" xfId="0" applyFont="1" applyFill="1" applyBorder="1" applyAlignment="1" applyProtection="1">
      <alignment horizontal="center" wrapText="1"/>
    </xf>
    <xf numFmtId="0" fontId="51" fillId="0" borderId="11" xfId="0" applyFont="1" applyFill="1" applyBorder="1" applyAlignment="1" applyProtection="1">
      <alignment horizontal="center" wrapText="1"/>
    </xf>
    <xf numFmtId="0" fontId="50" fillId="7" borderId="12" xfId="0" applyFont="1" applyFill="1" applyBorder="1" applyAlignment="1" applyProtection="1">
      <alignment horizontal="center" vertical="top" wrapText="1"/>
    </xf>
    <xf numFmtId="0" fontId="50" fillId="7" borderId="7" xfId="0" applyFont="1" applyFill="1" applyBorder="1" applyAlignment="1" applyProtection="1">
      <alignment horizontal="center" vertical="top" wrapText="1"/>
    </xf>
    <xf numFmtId="0" fontId="50" fillId="7" borderId="37" xfId="0" applyFont="1" applyFill="1" applyBorder="1" applyAlignment="1" applyProtection="1">
      <alignment horizontal="center" vertical="top" wrapText="1"/>
    </xf>
    <xf numFmtId="0" fontId="50" fillId="7" borderId="38" xfId="0" applyFont="1" applyFill="1" applyBorder="1" applyAlignment="1" applyProtection="1">
      <alignment horizontal="center" vertical="top" wrapText="1"/>
    </xf>
    <xf numFmtId="167" fontId="32" fillId="0" borderId="44" xfId="2" applyNumberFormat="1" applyFont="1" applyFill="1" applyBorder="1" applyAlignment="1" applyProtection="1">
      <alignment horizontal="center"/>
    </xf>
    <xf numFmtId="0" fontId="60" fillId="5" borderId="15" xfId="0" applyFont="1" applyFill="1" applyBorder="1" applyAlignment="1" applyProtection="1">
      <alignment horizontal="center"/>
    </xf>
    <xf numFmtId="0" fontId="60" fillId="5" borderId="16" xfId="0" applyFont="1" applyFill="1" applyBorder="1" applyAlignment="1" applyProtection="1">
      <alignment horizontal="center"/>
    </xf>
    <xf numFmtId="0" fontId="60" fillId="5" borderId="17" xfId="0" applyFont="1" applyFill="1" applyBorder="1" applyAlignment="1" applyProtection="1">
      <alignment horizontal="center"/>
    </xf>
    <xf numFmtId="0" fontId="56" fillId="2" borderId="0" xfId="0" applyNumberFormat="1" applyFont="1" applyFill="1" applyAlignment="1" applyProtection="1">
      <alignment horizontal="left" wrapText="1"/>
    </xf>
    <xf numFmtId="0" fontId="35" fillId="5" borderId="15" xfId="0" applyFont="1" applyFill="1" applyBorder="1" applyAlignment="1" applyProtection="1">
      <alignment horizontal="center"/>
    </xf>
    <xf numFmtId="0" fontId="35" fillId="5" borderId="16" xfId="0" applyFont="1" applyFill="1" applyBorder="1" applyAlignment="1" applyProtection="1">
      <alignment horizontal="center"/>
    </xf>
    <xf numFmtId="0" fontId="35" fillId="5" borderId="17" xfId="0" applyFont="1" applyFill="1" applyBorder="1" applyAlignment="1" applyProtection="1">
      <alignment horizontal="center"/>
    </xf>
    <xf numFmtId="0" fontId="56" fillId="0" borderId="15" xfId="0" applyFont="1" applyFill="1" applyBorder="1" applyAlignment="1" applyProtection="1">
      <alignment horizontal="center" vertical="center" wrapText="1"/>
    </xf>
    <xf numFmtId="0" fontId="56" fillId="0" borderId="16" xfId="0" applyFont="1" applyFill="1" applyBorder="1" applyAlignment="1" applyProtection="1">
      <alignment horizontal="center" vertical="center"/>
    </xf>
    <xf numFmtId="0" fontId="56" fillId="0" borderId="17" xfId="0" applyFont="1" applyFill="1" applyBorder="1" applyAlignment="1" applyProtection="1">
      <alignment horizontal="center" vertical="center"/>
    </xf>
    <xf numFmtId="49" fontId="64" fillId="2" borderId="36" xfId="2" applyNumberFormat="1" applyFont="1" applyFill="1" applyBorder="1" applyAlignment="1" applyProtection="1">
      <alignment horizontal="center" vertical="top" wrapText="1"/>
    </xf>
    <xf numFmtId="49" fontId="64" fillId="2" borderId="43" xfId="2" applyNumberFormat="1" applyFont="1" applyFill="1" applyBorder="1" applyAlignment="1" applyProtection="1">
      <alignment horizontal="center" vertical="top" wrapText="1"/>
    </xf>
    <xf numFmtId="49" fontId="64" fillId="2" borderId="34" xfId="2" applyNumberFormat="1" applyFont="1" applyFill="1" applyBorder="1" applyAlignment="1" applyProtection="1">
      <alignment horizontal="center" vertical="top" wrapText="1"/>
    </xf>
    <xf numFmtId="49" fontId="64" fillId="2" borderId="25" xfId="2" applyNumberFormat="1" applyFont="1" applyFill="1" applyBorder="1" applyAlignment="1" applyProtection="1">
      <alignment horizontal="center" vertical="top" wrapText="1"/>
    </xf>
    <xf numFmtId="49" fontId="64" fillId="2" borderId="10" xfId="2" applyNumberFormat="1" applyFont="1" applyFill="1" applyBorder="1" applyAlignment="1" applyProtection="1">
      <alignment horizontal="center" vertical="top" wrapText="1"/>
    </xf>
    <xf numFmtId="49" fontId="64"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7" fillId="5" borderId="29" xfId="0" applyFont="1" applyFill="1" applyBorder="1" applyAlignment="1" applyProtection="1">
      <alignment horizontal="center" vertical="center" wrapText="1"/>
    </xf>
    <xf numFmtId="0" fontId="37" fillId="5" borderId="45" xfId="0" applyFont="1" applyFill="1" applyBorder="1" applyAlignment="1" applyProtection="1">
      <alignment horizontal="center" vertical="center" wrapText="1"/>
    </xf>
    <xf numFmtId="0" fontId="12" fillId="0" borderId="46" xfId="2" applyNumberFormat="1" applyFont="1" applyFill="1" applyBorder="1" applyAlignment="1" applyProtection="1">
      <alignment horizontal="center" vertical="center" wrapText="1"/>
    </xf>
    <xf numFmtId="0" fontId="64" fillId="0" borderId="47" xfId="2" applyNumberFormat="1" applyFont="1" applyFill="1" applyBorder="1" applyAlignment="1" applyProtection="1">
      <alignment horizontal="center" vertical="center" wrapText="1"/>
    </xf>
    <xf numFmtId="0" fontId="31" fillId="2" borderId="0" xfId="3" applyFill="1" applyBorder="1" applyAlignment="1" applyProtection="1">
      <alignment horizontal="center" vertical="center"/>
    </xf>
    <xf numFmtId="0" fontId="31" fillId="2" borderId="9" xfId="3" applyFill="1" applyBorder="1" applyAlignment="1" applyProtection="1">
      <alignment horizontal="center" vertical="center"/>
    </xf>
    <xf numFmtId="0" fontId="35" fillId="5" borderId="29" xfId="0" applyFont="1" applyFill="1" applyBorder="1" applyAlignment="1" applyProtection="1">
      <alignment horizontal="center" vertical="center" wrapText="1"/>
    </xf>
    <xf numFmtId="0" fontId="35" fillId="5" borderId="50" xfId="0" applyFont="1" applyFill="1" applyBorder="1" applyAlignment="1" applyProtection="1">
      <alignment horizontal="center" vertical="center" wrapText="1"/>
    </xf>
    <xf numFmtId="0" fontId="35" fillId="5" borderId="45" xfId="0" applyFont="1" applyFill="1" applyBorder="1" applyAlignment="1" applyProtection="1">
      <alignment horizontal="center" vertical="center" wrapText="1"/>
    </xf>
    <xf numFmtId="0" fontId="56" fillId="0" borderId="46" xfId="0" applyFont="1" applyFill="1" applyBorder="1" applyAlignment="1" applyProtection="1">
      <alignment horizontal="center" vertical="center" wrapText="1"/>
    </xf>
    <xf numFmtId="0" fontId="56" fillId="0" borderId="2" xfId="0" applyFont="1" applyFill="1" applyBorder="1" applyAlignment="1" applyProtection="1">
      <alignment horizontal="center" vertical="center" wrapText="1"/>
    </xf>
    <xf numFmtId="0" fontId="56" fillId="0" borderId="47" xfId="0" applyFont="1" applyFill="1" applyBorder="1" applyAlignment="1" applyProtection="1">
      <alignment horizontal="center" vertical="center" wrapText="1"/>
    </xf>
    <xf numFmtId="0" fontId="37" fillId="5" borderId="26" xfId="0" applyFont="1" applyFill="1" applyBorder="1" applyAlignment="1" applyProtection="1">
      <alignment horizontal="center" vertical="center" wrapText="1"/>
    </xf>
    <xf numFmtId="0" fontId="37" fillId="5" borderId="27" xfId="0" applyFont="1" applyFill="1" applyBorder="1" applyAlignment="1" applyProtection="1">
      <alignment horizontal="center" vertical="center" wrapText="1"/>
    </xf>
    <xf numFmtId="0" fontId="37" fillId="5" borderId="28" xfId="0" applyFont="1" applyFill="1" applyBorder="1" applyAlignment="1" applyProtection="1">
      <alignment horizontal="center" vertical="center" wrapText="1"/>
    </xf>
    <xf numFmtId="0" fontId="64" fillId="0" borderId="13" xfId="2" applyNumberFormat="1" applyFont="1" applyFill="1" applyBorder="1" applyAlignment="1" applyProtection="1">
      <alignment horizontal="center" vertical="center" wrapText="1"/>
    </xf>
    <xf numFmtId="0" fontId="64" fillId="0" borderId="18" xfId="2" applyNumberFormat="1" applyFont="1" applyFill="1" applyBorder="1" applyAlignment="1" applyProtection="1">
      <alignment horizontal="center" vertical="center" wrapText="1"/>
    </xf>
    <xf numFmtId="0" fontId="64" fillId="0" borderId="14" xfId="2" applyNumberFormat="1" applyFont="1" applyFill="1" applyBorder="1" applyAlignment="1" applyProtection="1">
      <alignment horizontal="center" vertical="center" wrapText="1"/>
    </xf>
    <xf numFmtId="0" fontId="31" fillId="0" borderId="0" xfId="3" applyAlignment="1" applyProtection="1">
      <alignment horizontal="center"/>
    </xf>
    <xf numFmtId="0" fontId="32" fillId="0" borderId="6" xfId="0" applyFont="1" applyFill="1" applyBorder="1" applyAlignment="1">
      <alignment horizontal="center" vertical="center" wrapText="1"/>
    </xf>
    <xf numFmtId="0" fontId="57" fillId="0" borderId="0" xfId="0" applyFont="1" applyAlignment="1">
      <alignment horizontal="center"/>
    </xf>
    <xf numFmtId="0" fontId="69" fillId="0" borderId="0" xfId="0" applyFont="1" applyBorder="1" applyAlignment="1">
      <alignment horizontal="center" vertical="center" wrapText="1"/>
    </xf>
    <xf numFmtId="0" fontId="40" fillId="0" borderId="6" xfId="0" applyFont="1" applyBorder="1" applyAlignment="1">
      <alignment horizontal="center" vertical="center" wrapText="1"/>
    </xf>
    <xf numFmtId="0" fontId="47" fillId="11" borderId="12" xfId="0" applyFont="1" applyFill="1" applyBorder="1" applyAlignment="1">
      <alignment horizontal="center" vertical="center"/>
    </xf>
    <xf numFmtId="0" fontId="47" fillId="11" borderId="6" xfId="0" applyFont="1" applyFill="1" applyBorder="1" applyAlignment="1">
      <alignment horizontal="center" vertical="center"/>
    </xf>
    <xf numFmtId="0" fontId="47" fillId="11" borderId="7" xfId="0" applyFont="1" applyFill="1" applyBorder="1" applyAlignment="1">
      <alignment horizontal="center" vertical="center"/>
    </xf>
    <xf numFmtId="0" fontId="47" fillId="11" borderId="8" xfId="0" applyFont="1" applyFill="1" applyBorder="1" applyAlignment="1">
      <alignment horizontal="center" vertical="center"/>
    </xf>
    <xf numFmtId="0" fontId="47" fillId="11" borderId="0" xfId="0" applyFont="1" applyFill="1" applyBorder="1" applyAlignment="1">
      <alignment horizontal="center" vertical="center"/>
    </xf>
    <xf numFmtId="0" fontId="47" fillId="11" borderId="9" xfId="0" applyFont="1" applyFill="1" applyBorder="1" applyAlignment="1">
      <alignment horizontal="center" vertical="center"/>
    </xf>
    <xf numFmtId="0" fontId="47" fillId="11" borderId="25" xfId="0" applyFont="1" applyFill="1" applyBorder="1" applyAlignment="1">
      <alignment horizontal="center" vertical="center"/>
    </xf>
    <xf numFmtId="0" fontId="47" fillId="11" borderId="10" xfId="0" applyFont="1" applyFill="1" applyBorder="1" applyAlignment="1">
      <alignment horizontal="center" vertical="center"/>
    </xf>
    <xf numFmtId="0" fontId="47" fillId="11" borderId="11" xfId="0" applyFont="1" applyFill="1" applyBorder="1" applyAlignment="1">
      <alignment horizontal="center" vertical="center"/>
    </xf>
    <xf numFmtId="0" fontId="37" fillId="8" borderId="29" xfId="0" applyFont="1" applyFill="1" applyBorder="1" applyAlignment="1" applyProtection="1">
      <alignment horizontal="right" vertical="center" wrapText="1"/>
    </xf>
    <xf numFmtId="0" fontId="37" fillId="8" borderId="50" xfId="0" applyFont="1" applyFill="1" applyBorder="1" applyAlignment="1" applyProtection="1">
      <alignment horizontal="right" vertical="center" wrapText="1"/>
    </xf>
    <xf numFmtId="0" fontId="37" fillId="8" borderId="51" xfId="0" applyFont="1" applyFill="1" applyBorder="1" applyAlignment="1" applyProtection="1">
      <alignment horizontal="right" vertical="center" wrapText="1"/>
    </xf>
    <xf numFmtId="0" fontId="70" fillId="8" borderId="41" xfId="0" applyFont="1" applyFill="1" applyBorder="1" applyAlignment="1" applyProtection="1">
      <alignment horizontal="right" vertical="center" wrapText="1"/>
    </xf>
    <xf numFmtId="0" fontId="70" fillId="8" borderId="52" xfId="0" applyFont="1" applyFill="1" applyBorder="1" applyAlignment="1" applyProtection="1">
      <alignment horizontal="right" vertical="center" wrapText="1"/>
    </xf>
    <xf numFmtId="0" fontId="70" fillId="8" borderId="53" xfId="0" applyFont="1" applyFill="1" applyBorder="1" applyAlignment="1" applyProtection="1">
      <alignment horizontal="right" vertical="center" wrapText="1"/>
    </xf>
    <xf numFmtId="0" fontId="35" fillId="5" borderId="15"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35" fillId="5" borderId="17" xfId="0" applyFont="1" applyFill="1" applyBorder="1" applyAlignment="1">
      <alignment horizontal="center" vertical="center" wrapText="1"/>
    </xf>
    <xf numFmtId="164" fontId="32" fillId="0" borderId="30" xfId="0" applyNumberFormat="1" applyFont="1" applyBorder="1" applyAlignment="1">
      <alignment horizontal="center" vertical="center"/>
    </xf>
    <xf numFmtId="164" fontId="32" fillId="0" borderId="42" xfId="0" applyNumberFormat="1" applyFont="1" applyBorder="1" applyAlignment="1">
      <alignment horizontal="center" vertical="center"/>
    </xf>
    <xf numFmtId="164" fontId="47" fillId="0" borderId="6" xfId="0" applyNumberFormat="1" applyFont="1" applyFill="1" applyBorder="1" applyAlignment="1" applyProtection="1">
      <alignment horizontal="center" vertical="center" wrapText="1"/>
    </xf>
    <xf numFmtId="164" fontId="47" fillId="0" borderId="7" xfId="0" applyNumberFormat="1" applyFont="1" applyFill="1" applyBorder="1" applyAlignment="1" applyProtection="1">
      <alignment horizontal="center" vertical="center" wrapText="1"/>
    </xf>
    <xf numFmtId="0" fontId="35" fillId="7" borderId="15" xfId="0" applyFont="1" applyFill="1" applyBorder="1" applyAlignment="1">
      <alignment horizontal="center" vertical="center" wrapText="1"/>
    </xf>
    <xf numFmtId="0" fontId="35" fillId="7" borderId="16" xfId="0" applyFont="1" applyFill="1" applyBorder="1" applyAlignment="1">
      <alignment horizontal="center" vertical="center" wrapText="1"/>
    </xf>
    <xf numFmtId="0" fontId="35" fillId="7" borderId="17" xfId="0" applyFont="1" applyFill="1" applyBorder="1" applyAlignment="1">
      <alignment horizontal="center" vertical="center" wrapText="1"/>
    </xf>
    <xf numFmtId="0" fontId="32" fillId="6" borderId="0" xfId="0" applyFont="1" applyFill="1" applyBorder="1" applyAlignment="1">
      <alignment horizontal="right" vertical="center" wrapText="1"/>
    </xf>
    <xf numFmtId="164" fontId="32" fillId="0" borderId="49" xfId="0" applyNumberFormat="1" applyFont="1" applyBorder="1" applyAlignment="1">
      <alignment horizontal="center" vertical="center"/>
    </xf>
    <xf numFmtId="164" fontId="32" fillId="0" borderId="7" xfId="0" applyNumberFormat="1" applyFont="1" applyBorder="1" applyAlignment="1">
      <alignment horizontal="center" vertical="center"/>
    </xf>
    <xf numFmtId="164" fontId="32" fillId="0" borderId="44" xfId="0" applyNumberFormat="1" applyFont="1" applyBorder="1" applyAlignment="1">
      <alignment horizontal="center" vertical="center"/>
    </xf>
    <xf numFmtId="164" fontId="32" fillId="0" borderId="11" xfId="0" applyNumberFormat="1" applyFont="1" applyBorder="1" applyAlignment="1">
      <alignment horizontal="center" vertical="center"/>
    </xf>
    <xf numFmtId="0" fontId="32" fillId="9" borderId="15" xfId="0" applyFont="1" applyFill="1" applyBorder="1" applyAlignment="1">
      <alignment horizontal="right" vertical="center" wrapText="1"/>
    </xf>
    <xf numFmtId="0" fontId="32" fillId="9" borderId="16" xfId="0" applyFont="1" applyFill="1" applyBorder="1" applyAlignment="1">
      <alignment horizontal="right" vertical="center" wrapText="1"/>
    </xf>
    <xf numFmtId="164" fontId="32" fillId="0" borderId="48" xfId="0" applyNumberFormat="1" applyFont="1" applyBorder="1" applyAlignment="1">
      <alignment horizontal="center" vertical="center"/>
    </xf>
    <xf numFmtId="164" fontId="32" fillId="0" borderId="17" xfId="0" applyNumberFormat="1" applyFont="1" applyBorder="1" applyAlignment="1">
      <alignment horizontal="center" vertical="center"/>
    </xf>
    <xf numFmtId="0" fontId="57" fillId="0" borderId="0" xfId="0" applyFont="1" applyAlignment="1">
      <alignment horizontal="center" vertical="center" wrapText="1"/>
    </xf>
    <xf numFmtId="0" fontId="32" fillId="12" borderId="15" xfId="0" applyFont="1" applyFill="1" applyBorder="1" applyAlignment="1">
      <alignment horizontal="right" vertical="center"/>
    </xf>
    <xf numFmtId="0" fontId="32"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2" fillId="9" borderId="12" xfId="0" applyFont="1" applyFill="1" applyBorder="1" applyAlignment="1">
      <alignment horizontal="right" vertical="center" wrapText="1"/>
    </xf>
    <xf numFmtId="0" fontId="32" fillId="9" borderId="6" xfId="0" applyFont="1" applyFill="1" applyBorder="1" applyAlignment="1">
      <alignment horizontal="right" vertical="center" wrapText="1"/>
    </xf>
    <xf numFmtId="0" fontId="32" fillId="9" borderId="25" xfId="0" applyFont="1" applyFill="1" applyBorder="1" applyAlignment="1">
      <alignment horizontal="right" vertical="center" wrapText="1"/>
    </xf>
    <xf numFmtId="0" fontId="32" fillId="9" borderId="10" xfId="0" applyFont="1" applyFill="1" applyBorder="1" applyAlignment="1">
      <alignment horizontal="right" vertical="center" wrapText="1"/>
    </xf>
    <xf numFmtId="0" fontId="32" fillId="12" borderId="15" xfId="0" applyFont="1" applyFill="1" applyBorder="1" applyAlignment="1">
      <alignment horizontal="right" vertical="center" wrapText="1"/>
    </xf>
    <xf numFmtId="0" fontId="32" fillId="12" borderId="16" xfId="0" applyFont="1" applyFill="1" applyBorder="1" applyAlignment="1">
      <alignment horizontal="right" vertical="center" wrapText="1"/>
    </xf>
    <xf numFmtId="164" fontId="32" fillId="6" borderId="48" xfId="0" applyNumberFormat="1" applyFont="1" applyFill="1" applyBorder="1" applyAlignment="1" applyProtection="1">
      <alignment horizontal="center" vertical="center"/>
      <protection locked="0"/>
    </xf>
    <xf numFmtId="164" fontId="32" fillId="6" borderId="17" xfId="0" applyNumberFormat="1" applyFont="1" applyFill="1" applyBorder="1" applyAlignment="1" applyProtection="1">
      <alignment horizontal="center" vertical="center"/>
      <protection locked="0"/>
    </xf>
    <xf numFmtId="0" fontId="31" fillId="2" borderId="0" xfId="3" applyFill="1" applyAlignment="1" applyProtection="1">
      <alignment horizontal="center" vertical="center"/>
    </xf>
    <xf numFmtId="0" fontId="56" fillId="2" borderId="0" xfId="0" applyNumberFormat="1" applyFont="1" applyFill="1" applyAlignment="1" applyProtection="1">
      <alignment horizontal="center" wrapText="1"/>
    </xf>
    <xf numFmtId="0" fontId="60" fillId="0" borderId="0" xfId="0" applyFont="1" applyFill="1" applyBorder="1" applyAlignment="1" applyProtection="1">
      <alignment horizontal="center"/>
    </xf>
    <xf numFmtId="0" fontId="60" fillId="7" borderId="15" xfId="0" applyFont="1" applyFill="1" applyBorder="1" applyAlignment="1" applyProtection="1">
      <alignment horizontal="center" vertical="center"/>
    </xf>
    <xf numFmtId="0" fontId="60" fillId="7" borderId="16" xfId="0" applyFont="1" applyFill="1" applyBorder="1" applyAlignment="1" applyProtection="1">
      <alignment horizontal="center" vertical="center"/>
    </xf>
    <xf numFmtId="0" fontId="60" fillId="7" borderId="17" xfId="0" applyFont="1" applyFill="1" applyBorder="1" applyAlignment="1" applyProtection="1">
      <alignment horizontal="center" vertical="center"/>
    </xf>
    <xf numFmtId="0" fontId="50" fillId="0" borderId="0" xfId="0" applyFont="1" applyFill="1" applyBorder="1" applyAlignment="1" applyProtection="1">
      <alignment horizontal="center" wrapText="1"/>
    </xf>
    <xf numFmtId="49" fontId="51" fillId="2" borderId="0" xfId="2" applyNumberFormat="1" applyFont="1" applyFill="1" applyBorder="1" applyAlignment="1" applyProtection="1">
      <alignment horizontal="left" vertical="top" wrapText="1"/>
    </xf>
    <xf numFmtId="167" fontId="32" fillId="2" borderId="16" xfId="2" applyNumberFormat="1" applyFont="1" applyFill="1" applyBorder="1" applyAlignment="1" applyProtection="1">
      <alignment horizontal="center"/>
    </xf>
    <xf numFmtId="167" fontId="32"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2">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19" fmlaRange="$J$14:$J$18"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16</xdr:row>
          <xdr:rowOff>106680</xdr:rowOff>
        </xdr:from>
        <xdr:to>
          <xdr:col>6</xdr:col>
          <xdr:colOff>289560</xdr:colOff>
          <xdr:row>17</xdr:row>
          <xdr:rowOff>30480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80"/>
  <sheetViews>
    <sheetView showGridLines="0" tabSelected="1" zoomScaleNormal="100" workbookViewId="0">
      <selection activeCell="A125" sqref="A125"/>
    </sheetView>
  </sheetViews>
  <sheetFormatPr defaultColWidth="0" defaultRowHeight="14.4" x14ac:dyDescent="0.3"/>
  <cols>
    <col min="1" max="7" width="9.109375" customWidth="1"/>
    <col min="8" max="8" width="32" customWidth="1"/>
    <col min="9" max="9" width="0.5546875" hidden="1" customWidth="1"/>
    <col min="10" max="16384" width="9.109375" hidden="1"/>
  </cols>
  <sheetData>
    <row r="1" spans="1:9" ht="15" x14ac:dyDescent="0.25">
      <c r="A1" s="46"/>
      <c r="B1" s="10"/>
      <c r="C1" s="10"/>
      <c r="D1" s="10"/>
      <c r="E1" s="10"/>
      <c r="F1" s="10"/>
      <c r="G1" s="10"/>
      <c r="H1" s="11"/>
    </row>
    <row r="2" spans="1:9" ht="30" customHeight="1" thickBot="1" x14ac:dyDescent="0.3">
      <c r="A2" s="44"/>
      <c r="B2" s="9"/>
      <c r="C2" s="9"/>
      <c r="D2" s="9"/>
      <c r="E2" s="9"/>
      <c r="F2" s="9"/>
      <c r="G2" s="9"/>
      <c r="H2" s="13"/>
    </row>
    <row r="3" spans="1:9" ht="18.75" x14ac:dyDescent="0.3">
      <c r="A3" s="283" t="s">
        <v>142</v>
      </c>
      <c r="B3" s="284"/>
      <c r="C3" s="284"/>
      <c r="D3" s="284"/>
      <c r="E3" s="284"/>
      <c r="F3" s="284"/>
      <c r="G3" s="284"/>
      <c r="H3" s="285"/>
    </row>
    <row r="4" spans="1:9" ht="15" customHeight="1" x14ac:dyDescent="0.3">
      <c r="A4" s="287" t="s">
        <v>46</v>
      </c>
      <c r="B4" s="288"/>
      <c r="C4" s="288"/>
      <c r="D4" s="288"/>
      <c r="E4" s="288"/>
      <c r="F4" s="288"/>
      <c r="G4" s="288"/>
      <c r="H4" s="289"/>
    </row>
    <row r="5" spans="1:9" x14ac:dyDescent="0.3">
      <c r="A5" s="287"/>
      <c r="B5" s="288"/>
      <c r="C5" s="288"/>
      <c r="D5" s="288"/>
      <c r="E5" s="288"/>
      <c r="F5" s="288"/>
      <c r="G5" s="288"/>
      <c r="H5" s="289"/>
    </row>
    <row r="6" spans="1:9" ht="15.75" x14ac:dyDescent="0.25">
      <c r="A6" s="12" t="s">
        <v>66</v>
      </c>
      <c r="B6" s="9"/>
      <c r="C6" s="9"/>
      <c r="D6" s="9"/>
      <c r="E6" s="9"/>
      <c r="F6" s="9"/>
      <c r="G6" s="9"/>
      <c r="H6" s="13"/>
    </row>
    <row r="7" spans="1:9" ht="15.75" x14ac:dyDescent="0.25">
      <c r="A7" s="12" t="s">
        <v>65</v>
      </c>
      <c r="B7" s="9"/>
      <c r="C7" s="9"/>
      <c r="D7" s="9"/>
      <c r="E7" s="9"/>
      <c r="F7" s="9"/>
      <c r="G7" s="9"/>
      <c r="H7" s="13"/>
    </row>
    <row r="8" spans="1:9" ht="15.75" x14ac:dyDescent="0.25">
      <c r="A8" s="12" t="s">
        <v>47</v>
      </c>
      <c r="B8" s="9"/>
      <c r="C8" s="9"/>
      <c r="D8" s="9"/>
      <c r="E8" s="9"/>
      <c r="F8" s="9"/>
      <c r="G8" s="9"/>
      <c r="H8" s="13"/>
    </row>
    <row r="9" spans="1:9" ht="15.75" x14ac:dyDescent="0.25">
      <c r="A9" s="12" t="s">
        <v>49</v>
      </c>
      <c r="B9" s="9"/>
      <c r="C9" s="9"/>
      <c r="D9" s="9"/>
      <c r="E9" s="9"/>
      <c r="F9" s="9"/>
      <c r="G9" s="9"/>
      <c r="H9" s="13"/>
    </row>
    <row r="10" spans="1:9" ht="15.75" x14ac:dyDescent="0.25">
      <c r="A10" s="12" t="s">
        <v>51</v>
      </c>
      <c r="B10" s="9"/>
      <c r="C10" s="9"/>
      <c r="D10" s="9"/>
      <c r="E10" s="9"/>
      <c r="F10" s="9"/>
      <c r="G10" s="9"/>
      <c r="H10" s="13"/>
    </row>
    <row r="11" spans="1:9" ht="15.75" x14ac:dyDescent="0.25">
      <c r="A11" s="12" t="s">
        <v>50</v>
      </c>
      <c r="B11" s="9"/>
      <c r="C11" s="9"/>
      <c r="D11" s="9"/>
      <c r="E11" s="9"/>
      <c r="F11" s="9"/>
      <c r="G11" s="9"/>
      <c r="H11" s="13"/>
    </row>
    <row r="12" spans="1:9" ht="15.75" x14ac:dyDescent="0.25">
      <c r="A12" s="12"/>
      <c r="B12" s="9"/>
      <c r="C12" s="9"/>
      <c r="D12" s="9"/>
      <c r="E12" s="9"/>
      <c r="F12" s="9"/>
      <c r="G12" s="9"/>
      <c r="H12" s="13"/>
    </row>
    <row r="13" spans="1:9" ht="15.75" x14ac:dyDescent="0.25">
      <c r="A13" s="14" t="s">
        <v>68</v>
      </c>
      <c r="B13" s="9"/>
      <c r="C13" s="9"/>
      <c r="D13" s="9"/>
      <c r="E13" s="9"/>
      <c r="F13" s="9"/>
      <c r="G13" s="9"/>
      <c r="H13" s="13"/>
    </row>
    <row r="14" spans="1:9" ht="15.75" x14ac:dyDescent="0.25">
      <c r="A14" s="12"/>
      <c r="B14" s="9"/>
      <c r="C14" s="9"/>
      <c r="D14" s="9"/>
      <c r="E14" s="9"/>
      <c r="F14" s="9"/>
      <c r="G14" s="9"/>
      <c r="H14" s="13"/>
    </row>
    <row r="15" spans="1:9" ht="15.75" customHeight="1" x14ac:dyDescent="0.3">
      <c r="A15" s="290" t="s">
        <v>143</v>
      </c>
      <c r="B15" s="291"/>
      <c r="C15" s="291"/>
      <c r="D15" s="291"/>
      <c r="E15" s="291"/>
      <c r="F15" s="291"/>
      <c r="G15" s="291"/>
      <c r="H15" s="292"/>
      <c r="I15" s="53" t="s">
        <v>78</v>
      </c>
    </row>
    <row r="16" spans="1:9" ht="15.75" customHeight="1" x14ac:dyDescent="0.3">
      <c r="A16" s="290"/>
      <c r="B16" s="291"/>
      <c r="C16" s="291"/>
      <c r="D16" s="291"/>
      <c r="E16" s="291"/>
      <c r="F16" s="291"/>
      <c r="G16" s="291"/>
      <c r="H16" s="292"/>
    </row>
    <row r="17" spans="1:8" ht="15.75" x14ac:dyDescent="0.25">
      <c r="A17" s="12"/>
      <c r="B17" s="9"/>
      <c r="C17" s="9"/>
      <c r="D17" s="9"/>
      <c r="E17" s="9"/>
      <c r="F17" s="9"/>
      <c r="G17" s="9"/>
      <c r="H17" s="13"/>
    </row>
    <row r="18" spans="1:8" ht="15.75" x14ac:dyDescent="0.25">
      <c r="A18" s="14" t="s">
        <v>144</v>
      </c>
      <c r="B18" s="9"/>
      <c r="C18" s="9"/>
      <c r="D18" s="9"/>
      <c r="E18" s="9"/>
      <c r="F18" s="9"/>
      <c r="G18" s="9"/>
      <c r="H18" s="13"/>
    </row>
    <row r="19" spans="1:8" ht="15.75" x14ac:dyDescent="0.25">
      <c r="A19" s="12" t="s">
        <v>62</v>
      </c>
      <c r="B19" s="9"/>
      <c r="C19" s="9"/>
      <c r="D19" s="9"/>
      <c r="E19" s="9"/>
      <c r="F19" s="9"/>
      <c r="G19" s="9"/>
      <c r="H19" s="13"/>
    </row>
    <row r="20" spans="1:8" ht="15.75" x14ac:dyDescent="0.25">
      <c r="A20" s="174" t="s">
        <v>42</v>
      </c>
      <c r="B20" s="286" t="s">
        <v>77</v>
      </c>
      <c r="C20" s="286"/>
      <c r="D20" s="286"/>
      <c r="E20" s="286"/>
      <c r="F20" s="29"/>
      <c r="G20" s="9"/>
      <c r="H20" s="13"/>
    </row>
    <row r="21" spans="1:8" ht="15.75" x14ac:dyDescent="0.25">
      <c r="A21" s="174" t="s">
        <v>43</v>
      </c>
      <c r="B21" s="286" t="s">
        <v>145</v>
      </c>
      <c r="C21" s="286"/>
      <c r="D21" s="286"/>
      <c r="E21" s="286"/>
      <c r="F21" s="29"/>
      <c r="G21" s="9"/>
      <c r="H21" s="13"/>
    </row>
    <row r="22" spans="1:8" ht="15.75" x14ac:dyDescent="0.25">
      <c r="A22" s="174" t="s">
        <v>44</v>
      </c>
      <c r="B22" s="286" t="s">
        <v>146</v>
      </c>
      <c r="C22" s="286"/>
      <c r="D22" s="286"/>
      <c r="E22" s="286"/>
      <c r="F22" s="286"/>
      <c r="G22" s="9"/>
      <c r="H22" s="13"/>
    </row>
    <row r="23" spans="1:8" ht="15.75" x14ac:dyDescent="0.25">
      <c r="A23" s="174" t="s">
        <v>45</v>
      </c>
      <c r="B23" s="286" t="s">
        <v>147</v>
      </c>
      <c r="C23" s="286"/>
      <c r="D23" s="286"/>
      <c r="E23" s="29"/>
      <c r="F23" s="29"/>
      <c r="G23" s="9"/>
      <c r="H23" s="13"/>
    </row>
    <row r="24" spans="1:8" ht="15.75" x14ac:dyDescent="0.25">
      <c r="A24" s="174" t="s">
        <v>60</v>
      </c>
      <c r="B24" s="286" t="s">
        <v>148</v>
      </c>
      <c r="C24" s="286"/>
      <c r="D24" s="286"/>
      <c r="E24" s="29"/>
      <c r="F24" s="29"/>
      <c r="G24" s="9"/>
      <c r="H24" s="13"/>
    </row>
    <row r="25" spans="1:8" s="222" customFormat="1" ht="15.75" x14ac:dyDescent="0.25">
      <c r="A25" s="45" t="s">
        <v>149</v>
      </c>
      <c r="B25" s="39"/>
      <c r="C25" s="39"/>
      <c r="D25" s="39"/>
      <c r="E25" s="39"/>
      <c r="F25" s="39"/>
      <c r="G25" s="39"/>
      <c r="H25" s="241"/>
    </row>
    <row r="26" spans="1:8" ht="17.25" customHeight="1" x14ac:dyDescent="0.25">
      <c r="A26" s="280"/>
      <c r="B26" s="281"/>
      <c r="C26" s="281"/>
      <c r="D26" s="281"/>
      <c r="E26" s="281"/>
      <c r="F26" s="281"/>
      <c r="G26" s="281"/>
      <c r="H26" s="282"/>
    </row>
    <row r="27" spans="1:8" x14ac:dyDescent="0.3">
      <c r="A27" s="308"/>
      <c r="B27" s="309" t="s">
        <v>61</v>
      </c>
      <c r="C27" s="309"/>
      <c r="D27" s="309"/>
      <c r="E27" s="309"/>
      <c r="F27" s="309"/>
      <c r="G27" s="309"/>
      <c r="H27" s="310"/>
    </row>
    <row r="28" spans="1:8" ht="15" thickBot="1" x14ac:dyDescent="0.35">
      <c r="A28" s="308"/>
      <c r="B28" s="309"/>
      <c r="C28" s="309"/>
      <c r="D28" s="309"/>
      <c r="E28" s="309"/>
      <c r="F28" s="309"/>
      <c r="G28" s="309"/>
      <c r="H28" s="310"/>
    </row>
    <row r="29" spans="1:8" ht="37.5" customHeight="1" thickBot="1" x14ac:dyDescent="0.35">
      <c r="A29" s="277" t="s">
        <v>195</v>
      </c>
      <c r="B29" s="278"/>
      <c r="C29" s="278"/>
      <c r="D29" s="278"/>
      <c r="E29" s="278"/>
      <c r="F29" s="278"/>
      <c r="G29" s="278"/>
      <c r="H29" s="279"/>
    </row>
    <row r="30" spans="1:8" ht="9.75" customHeight="1" x14ac:dyDescent="0.3">
      <c r="A30" s="311" t="s">
        <v>150</v>
      </c>
      <c r="B30" s="312"/>
      <c r="C30" s="312"/>
      <c r="D30" s="312"/>
      <c r="E30" s="312"/>
      <c r="F30" s="312"/>
      <c r="G30" s="312"/>
      <c r="H30" s="313"/>
    </row>
    <row r="31" spans="1:8" s="53" customFormat="1" ht="15.75" customHeight="1" x14ac:dyDescent="0.3">
      <c r="A31" s="311"/>
      <c r="B31" s="312"/>
      <c r="C31" s="312"/>
      <c r="D31" s="312"/>
      <c r="E31" s="312"/>
      <c r="F31" s="312"/>
      <c r="G31" s="312"/>
      <c r="H31" s="313"/>
    </row>
    <row r="32" spans="1:8" ht="15.6" x14ac:dyDescent="0.3">
      <c r="A32" s="175" t="s">
        <v>48</v>
      </c>
      <c r="B32" s="176"/>
      <c r="C32" s="176"/>
      <c r="D32" s="176"/>
      <c r="E32" s="176"/>
      <c r="F32" s="176"/>
      <c r="G32" s="176"/>
      <c r="H32" s="177"/>
    </row>
    <row r="33" spans="1:9" ht="16.5" customHeight="1" x14ac:dyDescent="0.3">
      <c r="A33" s="175" t="s">
        <v>151</v>
      </c>
      <c r="B33" s="176"/>
      <c r="C33" s="176"/>
      <c r="D33" s="176"/>
      <c r="E33" s="176"/>
      <c r="F33" s="176"/>
      <c r="G33" s="176"/>
      <c r="H33" s="177"/>
    </row>
    <row r="34" spans="1:9" ht="15.6" x14ac:dyDescent="0.3">
      <c r="A34" s="175" t="s">
        <v>152</v>
      </c>
      <c r="B34" s="176"/>
      <c r="C34" s="176"/>
      <c r="D34" s="176"/>
      <c r="E34" s="176"/>
      <c r="F34" s="176"/>
      <c r="G34" s="176"/>
      <c r="H34" s="177"/>
    </row>
    <row r="35" spans="1:9" ht="15.6" x14ac:dyDescent="0.3">
      <c r="A35" s="14"/>
      <c r="B35" s="9"/>
      <c r="C35" s="9"/>
      <c r="D35" s="9"/>
      <c r="E35" s="9"/>
      <c r="F35" s="9"/>
      <c r="G35" s="9"/>
      <c r="H35" s="13"/>
    </row>
    <row r="36" spans="1:9" ht="15.6" x14ac:dyDescent="0.3">
      <c r="A36" s="14" t="s">
        <v>153</v>
      </c>
      <c r="B36" s="9"/>
      <c r="C36" s="9"/>
      <c r="D36" s="9"/>
      <c r="E36" s="9"/>
      <c r="F36" s="9"/>
      <c r="G36" s="9"/>
      <c r="H36" s="13"/>
    </row>
    <row r="37" spans="1:9" ht="15.6" x14ac:dyDescent="0.3">
      <c r="A37" s="175" t="s">
        <v>92</v>
      </c>
      <c r="B37" s="176"/>
      <c r="C37" s="176"/>
      <c r="D37" s="176"/>
      <c r="E37" s="176"/>
      <c r="F37" s="176"/>
      <c r="G37" s="176"/>
      <c r="H37" s="177"/>
    </row>
    <row r="38" spans="1:9" ht="15.6" x14ac:dyDescent="0.3">
      <c r="A38" s="175" t="s">
        <v>154</v>
      </c>
      <c r="B38" s="176"/>
      <c r="C38" s="176"/>
      <c r="D38" s="176"/>
      <c r="E38" s="176"/>
      <c r="F38" s="176"/>
      <c r="G38" s="176"/>
      <c r="H38" s="177"/>
    </row>
    <row r="39" spans="1:9" ht="15.6" x14ac:dyDescent="0.3">
      <c r="A39" s="175" t="s">
        <v>155</v>
      </c>
      <c r="B39" s="176"/>
      <c r="C39" s="176"/>
      <c r="D39" s="176"/>
      <c r="E39" s="176"/>
      <c r="F39" s="176"/>
      <c r="G39" s="176"/>
      <c r="H39" s="177"/>
    </row>
    <row r="40" spans="1:9" ht="15.6" x14ac:dyDescent="0.3">
      <c r="A40" s="175" t="s">
        <v>156</v>
      </c>
      <c r="B40" s="176"/>
      <c r="C40" s="176"/>
      <c r="D40" s="176"/>
      <c r="E40" s="176"/>
      <c r="F40" s="176"/>
      <c r="G40" s="176"/>
      <c r="H40" s="177"/>
    </row>
    <row r="41" spans="1:9" ht="15.6" x14ac:dyDescent="0.3">
      <c r="A41" s="14"/>
      <c r="B41" s="9"/>
      <c r="C41" s="9"/>
      <c r="D41" s="9"/>
      <c r="E41" s="9"/>
      <c r="F41" s="9"/>
      <c r="G41" s="9"/>
      <c r="H41" s="13"/>
    </row>
    <row r="42" spans="1:9" ht="18" x14ac:dyDescent="0.35">
      <c r="A42" s="184" t="s">
        <v>157</v>
      </c>
      <c r="B42" s="9"/>
      <c r="C42" s="9"/>
      <c r="D42" s="9"/>
      <c r="E42" s="9"/>
      <c r="F42" s="9"/>
      <c r="G42" s="9"/>
      <c r="H42" s="13"/>
    </row>
    <row r="43" spans="1:9" x14ac:dyDescent="0.3">
      <c r="A43" s="314" t="s">
        <v>158</v>
      </c>
      <c r="B43" s="315"/>
      <c r="C43" s="315"/>
      <c r="D43" s="315"/>
      <c r="E43" s="315"/>
      <c r="F43" s="315"/>
      <c r="G43" s="315"/>
      <c r="H43" s="316"/>
      <c r="I43" s="53" t="s">
        <v>79</v>
      </c>
    </row>
    <row r="44" spans="1:9" x14ac:dyDescent="0.3">
      <c r="A44" s="314"/>
      <c r="B44" s="315"/>
      <c r="C44" s="315"/>
      <c r="D44" s="315"/>
      <c r="E44" s="315"/>
      <c r="F44" s="315"/>
      <c r="G44" s="315"/>
      <c r="H44" s="316"/>
    </row>
    <row r="45" spans="1:9" ht="15.6" x14ac:dyDescent="0.3">
      <c r="A45" s="28" t="s">
        <v>28</v>
      </c>
      <c r="B45" s="9"/>
      <c r="C45" s="9"/>
      <c r="D45" s="9"/>
      <c r="E45" s="9"/>
      <c r="F45" s="9"/>
      <c r="G45" s="9"/>
      <c r="H45" s="13"/>
    </row>
    <row r="46" spans="1:9" ht="15.6" x14ac:dyDescent="0.3">
      <c r="A46" s="174" t="s">
        <v>42</v>
      </c>
      <c r="B46" s="286" t="s">
        <v>77</v>
      </c>
      <c r="C46" s="286"/>
      <c r="D46" s="286"/>
      <c r="E46" s="286"/>
      <c r="F46" s="9"/>
      <c r="G46" s="9"/>
      <c r="H46" s="13"/>
    </row>
    <row r="47" spans="1:9" ht="15.6" x14ac:dyDescent="0.3">
      <c r="A47" s="14"/>
      <c r="B47" s="9"/>
      <c r="C47" s="9"/>
      <c r="D47" s="9"/>
      <c r="E47" s="9"/>
      <c r="F47" s="9"/>
      <c r="G47" s="9"/>
      <c r="H47" s="13"/>
    </row>
    <row r="48" spans="1:9" x14ac:dyDescent="0.3">
      <c r="A48" s="293" t="s">
        <v>159</v>
      </c>
      <c r="B48" s="294"/>
      <c r="C48" s="294"/>
      <c r="D48" s="294"/>
      <c r="E48" s="294"/>
      <c r="F48" s="294"/>
      <c r="G48" s="294"/>
      <c r="H48" s="295"/>
    </row>
    <row r="49" spans="1:9" x14ac:dyDescent="0.3">
      <c r="A49" s="293"/>
      <c r="B49" s="294"/>
      <c r="C49" s="294"/>
      <c r="D49" s="294"/>
      <c r="E49" s="294"/>
      <c r="F49" s="294"/>
      <c r="G49" s="294"/>
      <c r="H49" s="295"/>
    </row>
    <row r="50" spans="1:9" x14ac:dyDescent="0.3">
      <c r="A50" s="320" t="s">
        <v>90</v>
      </c>
      <c r="B50" s="321"/>
      <c r="C50" s="321"/>
      <c r="D50" s="321"/>
      <c r="E50" s="321"/>
      <c r="F50" s="321"/>
      <c r="G50" s="321"/>
      <c r="H50" s="322"/>
    </row>
    <row r="51" spans="1:9" ht="15" thickBot="1" x14ac:dyDescent="0.35">
      <c r="A51" s="323"/>
      <c r="B51" s="324"/>
      <c r="C51" s="324"/>
      <c r="D51" s="324"/>
      <c r="E51" s="324"/>
      <c r="F51" s="324"/>
      <c r="G51" s="324"/>
      <c r="H51" s="325"/>
    </row>
    <row r="52" spans="1:9" ht="15.6" x14ac:dyDescent="0.3">
      <c r="A52" s="190"/>
      <c r="B52" s="10"/>
      <c r="C52" s="10"/>
      <c r="D52" s="10"/>
      <c r="E52" s="10"/>
      <c r="F52" s="10"/>
      <c r="G52" s="10"/>
      <c r="H52" s="11"/>
    </row>
    <row r="53" spans="1:9" ht="15.6" x14ac:dyDescent="0.3">
      <c r="A53" s="15"/>
      <c r="B53" s="9"/>
      <c r="C53" s="9"/>
      <c r="D53" s="9"/>
      <c r="E53" s="9"/>
      <c r="F53" s="9"/>
      <c r="G53" s="9"/>
      <c r="H53" s="13"/>
    </row>
    <row r="54" spans="1:9" ht="16.2" thickBot="1" x14ac:dyDescent="0.35">
      <c r="A54" s="182"/>
      <c r="B54" s="16"/>
      <c r="C54" s="16"/>
      <c r="D54" s="16"/>
      <c r="E54" s="16"/>
      <c r="F54" s="16"/>
      <c r="G54" s="16"/>
      <c r="H54" s="17"/>
    </row>
    <row r="55" spans="1:9" x14ac:dyDescent="0.3">
      <c r="A55" s="317" t="s">
        <v>210</v>
      </c>
      <c r="B55" s="318"/>
      <c r="C55" s="318"/>
      <c r="D55" s="318"/>
      <c r="E55" s="318"/>
      <c r="F55" s="318"/>
      <c r="G55" s="318"/>
      <c r="H55" s="319"/>
      <c r="I55" s="53" t="s">
        <v>160</v>
      </c>
    </row>
    <row r="56" spans="1:9" x14ac:dyDescent="0.3">
      <c r="A56" s="320"/>
      <c r="B56" s="321"/>
      <c r="C56" s="321"/>
      <c r="D56" s="321"/>
      <c r="E56" s="321"/>
      <c r="F56" s="321"/>
      <c r="G56" s="321"/>
      <c r="H56" s="322"/>
    </row>
    <row r="57" spans="1:9" ht="15.6" x14ac:dyDescent="0.3">
      <c r="A57" s="28" t="s">
        <v>29</v>
      </c>
      <c r="B57" s="9"/>
      <c r="C57" s="9"/>
      <c r="D57" s="9"/>
      <c r="E57" s="9"/>
      <c r="F57" s="9"/>
      <c r="G57" s="9"/>
      <c r="H57" s="13"/>
    </row>
    <row r="58" spans="1:9" ht="15.6" x14ac:dyDescent="0.3">
      <c r="A58" s="198" t="s">
        <v>43</v>
      </c>
      <c r="B58" s="286" t="s">
        <v>145</v>
      </c>
      <c r="C58" s="286"/>
      <c r="D58" s="286"/>
      <c r="E58" s="286"/>
      <c r="F58" s="9"/>
      <c r="G58" s="9"/>
      <c r="H58" s="13"/>
    </row>
    <row r="59" spans="1:9" ht="15.6" x14ac:dyDescent="0.3">
      <c r="A59" s="191" t="s">
        <v>182</v>
      </c>
      <c r="B59" s="14"/>
      <c r="C59" s="9"/>
      <c r="D59" s="9"/>
      <c r="E59" s="9"/>
      <c r="F59" s="9"/>
      <c r="G59" s="9"/>
      <c r="H59" s="13"/>
    </row>
    <row r="60" spans="1:9" ht="15.6" x14ac:dyDescent="0.3">
      <c r="A60" s="14"/>
      <c r="B60" s="39"/>
      <c r="C60" s="9"/>
      <c r="D60" s="9"/>
      <c r="E60" s="9"/>
      <c r="F60" s="9"/>
      <c r="G60" s="9"/>
      <c r="H60" s="13"/>
    </row>
    <row r="61" spans="1:9" ht="15.6" x14ac:dyDescent="0.3">
      <c r="A61" s="12" t="s">
        <v>161</v>
      </c>
      <c r="B61" s="9"/>
      <c r="C61" s="9"/>
      <c r="D61" s="9"/>
      <c r="E61" s="9"/>
      <c r="F61" s="9"/>
      <c r="G61" s="9"/>
      <c r="H61" s="13"/>
    </row>
    <row r="62" spans="1:9" ht="15.6" x14ac:dyDescent="0.3">
      <c r="A62" s="12"/>
      <c r="B62" s="9"/>
      <c r="C62" s="9"/>
      <c r="D62" s="9"/>
      <c r="E62" s="9"/>
      <c r="F62" s="9"/>
      <c r="G62" s="9"/>
      <c r="H62" s="13"/>
    </row>
    <row r="63" spans="1:9" x14ac:dyDescent="0.3">
      <c r="A63" s="293" t="s">
        <v>183</v>
      </c>
      <c r="B63" s="294"/>
      <c r="C63" s="294"/>
      <c r="D63" s="294"/>
      <c r="E63" s="294"/>
      <c r="F63" s="294"/>
      <c r="G63" s="294"/>
      <c r="H63" s="295"/>
      <c r="I63" s="53" t="s">
        <v>162</v>
      </c>
    </row>
    <row r="64" spans="1:9" x14ac:dyDescent="0.3">
      <c r="A64" s="293"/>
      <c r="B64" s="294"/>
      <c r="C64" s="294"/>
      <c r="D64" s="294"/>
      <c r="E64" s="294"/>
      <c r="F64" s="294"/>
      <c r="G64" s="294"/>
      <c r="H64" s="295"/>
    </row>
    <row r="65" spans="1:9" x14ac:dyDescent="0.3">
      <c r="A65" s="293" t="s">
        <v>184</v>
      </c>
      <c r="B65" s="294"/>
      <c r="C65" s="294"/>
      <c r="D65" s="294"/>
      <c r="E65" s="294"/>
      <c r="F65" s="294"/>
      <c r="G65" s="294"/>
      <c r="H65" s="295"/>
      <c r="I65" s="53" t="s">
        <v>163</v>
      </c>
    </row>
    <row r="66" spans="1:9" x14ac:dyDescent="0.3">
      <c r="A66" s="293"/>
      <c r="B66" s="294"/>
      <c r="C66" s="294"/>
      <c r="D66" s="294"/>
      <c r="E66" s="294"/>
      <c r="F66" s="294"/>
      <c r="G66" s="294"/>
      <c r="H66" s="295"/>
    </row>
    <row r="67" spans="1:9" ht="15.6" x14ac:dyDescent="0.3">
      <c r="A67" s="12"/>
      <c r="B67" s="9"/>
      <c r="C67" s="9"/>
      <c r="D67" s="9"/>
      <c r="E67" s="9"/>
      <c r="F67" s="9"/>
      <c r="G67" s="9"/>
      <c r="H67" s="13"/>
    </row>
    <row r="68" spans="1:9" x14ac:dyDescent="0.3">
      <c r="A68" s="290" t="s">
        <v>164</v>
      </c>
      <c r="B68" s="291"/>
      <c r="C68" s="291"/>
      <c r="D68" s="291"/>
      <c r="E68" s="291"/>
      <c r="F68" s="291"/>
      <c r="G68" s="291"/>
      <c r="H68" s="292"/>
      <c r="I68" s="53" t="s">
        <v>164</v>
      </c>
    </row>
    <row r="69" spans="1:9" x14ac:dyDescent="0.3">
      <c r="A69" s="290"/>
      <c r="B69" s="291"/>
      <c r="C69" s="291"/>
      <c r="D69" s="291"/>
      <c r="E69" s="291"/>
      <c r="F69" s="291"/>
      <c r="G69" s="291"/>
      <c r="H69" s="292"/>
    </row>
    <row r="70" spans="1:9" ht="15.6" x14ac:dyDescent="0.3">
      <c r="A70" s="195"/>
      <c r="B70" s="196"/>
      <c r="C70" s="196"/>
      <c r="D70" s="196"/>
      <c r="E70" s="196"/>
      <c r="F70" s="196"/>
      <c r="G70" s="196"/>
      <c r="H70" s="197"/>
    </row>
    <row r="71" spans="1:9" ht="15.6" x14ac:dyDescent="0.3">
      <c r="A71" s="178" t="s">
        <v>86</v>
      </c>
      <c r="B71" s="286" t="s">
        <v>165</v>
      </c>
      <c r="C71" s="286"/>
      <c r="D71" s="286"/>
      <c r="E71" s="196"/>
      <c r="F71" s="196"/>
      <c r="G71" s="196"/>
      <c r="H71" s="197"/>
    </row>
    <row r="72" spans="1:9" ht="15.6" x14ac:dyDescent="0.3">
      <c r="A72" s="12"/>
      <c r="B72" s="296" t="s">
        <v>166</v>
      </c>
      <c r="C72" s="296"/>
      <c r="D72" s="296"/>
      <c r="E72" s="296"/>
      <c r="F72" s="296"/>
      <c r="G72" s="296"/>
      <c r="H72" s="297"/>
    </row>
    <row r="73" spans="1:9" ht="15.6" x14ac:dyDescent="0.3">
      <c r="A73" s="12"/>
      <c r="B73" s="296"/>
      <c r="C73" s="296"/>
      <c r="D73" s="296"/>
      <c r="E73" s="296"/>
      <c r="F73" s="296"/>
      <c r="G73" s="296"/>
      <c r="H73" s="297"/>
    </row>
    <row r="74" spans="1:9" x14ac:dyDescent="0.3">
      <c r="A74" s="301" t="s">
        <v>167</v>
      </c>
      <c r="B74" s="302"/>
      <c r="C74" s="302"/>
      <c r="D74" s="302"/>
      <c r="E74" s="302"/>
      <c r="F74" s="302"/>
      <c r="G74" s="302"/>
      <c r="H74" s="303"/>
    </row>
    <row r="75" spans="1:9" x14ac:dyDescent="0.3">
      <c r="A75" s="188"/>
      <c r="B75" s="185"/>
      <c r="C75" s="185"/>
      <c r="D75" s="185"/>
      <c r="E75" s="185"/>
      <c r="F75" s="185"/>
      <c r="G75" s="185"/>
      <c r="H75" s="186"/>
    </row>
    <row r="76" spans="1:9" ht="15.6" x14ac:dyDescent="0.3">
      <c r="A76" s="40" t="s">
        <v>39</v>
      </c>
      <c r="B76" s="9"/>
      <c r="C76" s="9"/>
      <c r="D76" s="9"/>
      <c r="E76" s="9"/>
      <c r="F76" s="9"/>
      <c r="G76" s="9"/>
      <c r="H76" s="13"/>
    </row>
    <row r="77" spans="1:9" ht="15.6" x14ac:dyDescent="0.3">
      <c r="A77" s="19" t="s">
        <v>9</v>
      </c>
      <c r="B77" s="9"/>
      <c r="C77" s="9"/>
      <c r="D77" s="9"/>
      <c r="E77" s="9"/>
      <c r="F77" s="9"/>
      <c r="G77" s="9"/>
      <c r="H77" s="13"/>
    </row>
    <row r="78" spans="1:9" ht="15.6" x14ac:dyDescent="0.3">
      <c r="A78" s="12" t="s">
        <v>198</v>
      </c>
      <c r="B78" s="9"/>
      <c r="C78" s="9"/>
      <c r="D78" s="9"/>
      <c r="E78" s="9"/>
      <c r="F78" s="9"/>
      <c r="G78" s="9"/>
      <c r="H78" s="13"/>
    </row>
    <row r="79" spans="1:9" ht="15.6" x14ac:dyDescent="0.3">
      <c r="A79" s="12" t="s">
        <v>33</v>
      </c>
      <c r="B79" s="9"/>
      <c r="C79" s="9"/>
      <c r="D79" s="9"/>
      <c r="E79" s="9"/>
      <c r="F79" s="9"/>
      <c r="G79" s="9"/>
      <c r="H79" s="13"/>
    </row>
    <row r="80" spans="1:9" ht="15.6" x14ac:dyDescent="0.3">
      <c r="A80" s="12" t="s">
        <v>24</v>
      </c>
      <c r="B80" s="9"/>
      <c r="C80" s="9"/>
      <c r="D80" s="9"/>
      <c r="E80" s="9"/>
      <c r="F80" s="9"/>
      <c r="G80" s="9"/>
      <c r="H80" s="13"/>
    </row>
    <row r="81" spans="1:9" ht="15.6" x14ac:dyDescent="0.3">
      <c r="A81" s="12"/>
      <c r="B81" s="9"/>
      <c r="C81" s="9"/>
      <c r="D81" s="9"/>
      <c r="E81" s="9"/>
      <c r="F81" s="9"/>
      <c r="G81" s="9"/>
      <c r="H81" s="13"/>
    </row>
    <row r="82" spans="1:9" x14ac:dyDescent="0.3">
      <c r="A82" s="293" t="s">
        <v>183</v>
      </c>
      <c r="B82" s="294"/>
      <c r="C82" s="294"/>
      <c r="D82" s="294"/>
      <c r="E82" s="294"/>
      <c r="F82" s="294"/>
      <c r="G82" s="294"/>
      <c r="H82" s="295"/>
      <c r="I82" s="53" t="s">
        <v>87</v>
      </c>
    </row>
    <row r="83" spans="1:9" x14ac:dyDescent="0.3">
      <c r="A83" s="293"/>
      <c r="B83" s="294"/>
      <c r="C83" s="294"/>
      <c r="D83" s="294"/>
      <c r="E83" s="294"/>
      <c r="F83" s="294"/>
      <c r="G83" s="294"/>
      <c r="H83" s="295"/>
    </row>
    <row r="84" spans="1:9" x14ac:dyDescent="0.3">
      <c r="A84" s="293" t="s">
        <v>63</v>
      </c>
      <c r="B84" s="294"/>
      <c r="C84" s="294"/>
      <c r="D84" s="294"/>
      <c r="E84" s="294"/>
      <c r="F84" s="294"/>
      <c r="G84" s="294"/>
      <c r="H84" s="295"/>
    </row>
    <row r="85" spans="1:9" x14ac:dyDescent="0.3">
      <c r="A85" s="293"/>
      <c r="B85" s="294"/>
      <c r="C85" s="294"/>
      <c r="D85" s="294"/>
      <c r="E85" s="294"/>
      <c r="F85" s="294"/>
      <c r="G85" s="294"/>
      <c r="H85" s="295"/>
    </row>
    <row r="86" spans="1:9" ht="15.6" x14ac:dyDescent="0.3">
      <c r="A86" s="15"/>
      <c r="B86" s="9"/>
      <c r="C86" s="9"/>
      <c r="D86" s="9"/>
      <c r="E86" s="9"/>
      <c r="F86" s="9"/>
      <c r="G86" s="9"/>
      <c r="H86" s="13"/>
    </row>
    <row r="87" spans="1:9" ht="15.6" x14ac:dyDescent="0.3">
      <c r="A87" s="12" t="s">
        <v>67</v>
      </c>
      <c r="B87" s="9"/>
      <c r="C87" s="9"/>
      <c r="D87" s="9"/>
      <c r="E87" s="9"/>
      <c r="F87" s="9"/>
      <c r="G87" s="9"/>
      <c r="H87" s="13"/>
    </row>
    <row r="88" spans="1:9" x14ac:dyDescent="0.3">
      <c r="A88" s="298" t="s">
        <v>168</v>
      </c>
      <c r="B88" s="299"/>
      <c r="C88" s="299"/>
      <c r="D88" s="299"/>
      <c r="E88" s="299"/>
      <c r="F88" s="299"/>
      <c r="G88" s="299"/>
      <c r="H88" s="300"/>
      <c r="I88" s="53" t="s">
        <v>168</v>
      </c>
    </row>
    <row r="89" spans="1:9" x14ac:dyDescent="0.3">
      <c r="A89" s="298"/>
      <c r="B89" s="299"/>
      <c r="C89" s="299"/>
      <c r="D89" s="299"/>
      <c r="E89" s="299"/>
      <c r="F89" s="299"/>
      <c r="G89" s="299"/>
      <c r="H89" s="300"/>
    </row>
    <row r="90" spans="1:9" ht="15.6" x14ac:dyDescent="0.3">
      <c r="A90" s="12"/>
      <c r="B90" s="9"/>
      <c r="C90" s="9"/>
      <c r="D90" s="9"/>
      <c r="E90" s="9"/>
      <c r="F90" s="9"/>
      <c r="G90" s="9"/>
      <c r="H90" s="13"/>
    </row>
    <row r="91" spans="1:9" x14ac:dyDescent="0.3">
      <c r="A91" s="326" t="s">
        <v>169</v>
      </c>
      <c r="B91" s="327"/>
      <c r="C91" s="327"/>
      <c r="D91" s="327"/>
      <c r="E91" s="327"/>
      <c r="F91" s="327"/>
      <c r="G91" s="327"/>
      <c r="H91" s="328"/>
    </row>
    <row r="92" spans="1:9" ht="15" customHeight="1" x14ac:dyDescent="0.35">
      <c r="A92" s="184" t="s">
        <v>170</v>
      </c>
      <c r="B92" s="35"/>
      <c r="C92" s="35"/>
      <c r="D92" s="35"/>
      <c r="E92" s="35"/>
      <c r="F92" s="35"/>
      <c r="G92" s="35"/>
      <c r="H92" s="36"/>
    </row>
    <row r="93" spans="1:9" ht="15" customHeight="1" x14ac:dyDescent="0.3">
      <c r="A93" s="34"/>
      <c r="B93" s="37"/>
      <c r="C93" s="37"/>
      <c r="D93" s="37"/>
      <c r="E93" s="37"/>
      <c r="F93" s="37"/>
      <c r="G93" s="37"/>
      <c r="H93" s="38"/>
    </row>
    <row r="94" spans="1:9" ht="15" customHeight="1" x14ac:dyDescent="0.3">
      <c r="A94" s="28" t="s">
        <v>28</v>
      </c>
      <c r="B94" s="37"/>
      <c r="C94" s="37"/>
      <c r="D94" s="37"/>
      <c r="E94" s="37"/>
      <c r="F94" s="37"/>
      <c r="G94" s="37"/>
      <c r="H94" s="38"/>
    </row>
    <row r="95" spans="1:9" ht="15.6" x14ac:dyDescent="0.3">
      <c r="A95" s="198" t="s">
        <v>42</v>
      </c>
      <c r="B95" s="286" t="s">
        <v>77</v>
      </c>
      <c r="C95" s="286"/>
      <c r="D95" s="286"/>
      <c r="E95" s="286"/>
      <c r="F95" s="9"/>
      <c r="G95" s="9"/>
      <c r="H95" s="13"/>
    </row>
    <row r="96" spans="1:9" ht="15.6" x14ac:dyDescent="0.3">
      <c r="A96" s="14"/>
      <c r="B96" s="9"/>
      <c r="C96" s="9"/>
      <c r="D96" s="9"/>
      <c r="E96" s="9"/>
      <c r="F96" s="9"/>
      <c r="G96" s="9"/>
      <c r="H96" s="13"/>
    </row>
    <row r="97" spans="1:9" x14ac:dyDescent="0.3">
      <c r="A97" s="293" t="s">
        <v>171</v>
      </c>
      <c r="B97" s="294"/>
      <c r="C97" s="294"/>
      <c r="D97" s="294"/>
      <c r="E97" s="294"/>
      <c r="F97" s="294"/>
      <c r="G97" s="294"/>
      <c r="H97" s="295"/>
    </row>
    <row r="98" spans="1:9" x14ac:dyDescent="0.3">
      <c r="A98" s="293"/>
      <c r="B98" s="294"/>
      <c r="C98" s="294"/>
      <c r="D98" s="294"/>
      <c r="E98" s="294"/>
      <c r="F98" s="294"/>
      <c r="G98" s="294"/>
      <c r="H98" s="295"/>
    </row>
    <row r="99" spans="1:9" x14ac:dyDescent="0.3">
      <c r="A99" s="329" t="s">
        <v>90</v>
      </c>
      <c r="B99" s="330"/>
      <c r="C99" s="330"/>
      <c r="D99" s="330"/>
      <c r="E99" s="330"/>
      <c r="F99" s="330"/>
      <c r="G99" s="330"/>
      <c r="H99" s="331"/>
      <c r="I99" s="53" t="s">
        <v>172</v>
      </c>
    </row>
    <row r="100" spans="1:9" x14ac:dyDescent="0.3">
      <c r="A100" s="329"/>
      <c r="B100" s="330"/>
      <c r="C100" s="330"/>
      <c r="D100" s="330"/>
      <c r="E100" s="330"/>
      <c r="F100" s="330"/>
      <c r="G100" s="330"/>
      <c r="H100" s="331"/>
    </row>
    <row r="101" spans="1:9" x14ac:dyDescent="0.3">
      <c r="A101" s="332" t="s">
        <v>199</v>
      </c>
      <c r="B101" s="333"/>
      <c r="C101" s="333"/>
      <c r="D101" s="333"/>
      <c r="E101" s="333"/>
      <c r="F101" s="333"/>
      <c r="G101" s="333"/>
      <c r="H101" s="334"/>
    </row>
    <row r="102" spans="1:9" s="53" customFormat="1" x14ac:dyDescent="0.3">
      <c r="A102" s="332"/>
      <c r="B102" s="333"/>
      <c r="C102" s="333"/>
      <c r="D102" s="333"/>
      <c r="E102" s="333"/>
      <c r="F102" s="333"/>
      <c r="G102" s="333"/>
      <c r="H102" s="334"/>
    </row>
    <row r="103" spans="1:9" s="53" customFormat="1" x14ac:dyDescent="0.3">
      <c r="A103" s="332"/>
      <c r="B103" s="333"/>
      <c r="C103" s="333"/>
      <c r="D103" s="333"/>
      <c r="E103" s="333"/>
      <c r="F103" s="333"/>
      <c r="G103" s="333"/>
      <c r="H103" s="334"/>
    </row>
    <row r="104" spans="1:9" ht="15" thickBot="1" x14ac:dyDescent="0.35">
      <c r="A104" s="335"/>
      <c r="B104" s="336"/>
      <c r="C104" s="336"/>
      <c r="D104" s="336"/>
      <c r="E104" s="336"/>
      <c r="F104" s="336"/>
      <c r="G104" s="336"/>
      <c r="H104" s="337"/>
    </row>
    <row r="105" spans="1:9" ht="15.6" x14ac:dyDescent="0.3">
      <c r="A105" s="190"/>
      <c r="B105" s="10"/>
      <c r="C105" s="10"/>
      <c r="D105" s="10"/>
      <c r="E105" s="10"/>
      <c r="F105" s="10"/>
      <c r="G105" s="10"/>
      <c r="H105" s="11"/>
    </row>
    <row r="106" spans="1:9" s="53" customFormat="1" ht="15" customHeight="1" x14ac:dyDescent="0.3">
      <c r="A106" s="15"/>
      <c r="B106" s="9"/>
      <c r="C106" s="9"/>
      <c r="D106" s="9"/>
      <c r="E106" s="9"/>
      <c r="F106" s="9"/>
      <c r="G106" s="9"/>
      <c r="H106" s="13"/>
      <c r="I106"/>
    </row>
    <row r="107" spans="1:9" s="53" customFormat="1" ht="15" customHeight="1" thickBot="1" x14ac:dyDescent="0.35">
      <c r="A107" s="182"/>
      <c r="B107" s="16"/>
      <c r="C107" s="16"/>
      <c r="D107" s="16"/>
      <c r="E107" s="16"/>
      <c r="F107" s="16"/>
      <c r="G107" s="16"/>
      <c r="H107" s="17"/>
      <c r="I107"/>
    </row>
    <row r="108" spans="1:9" ht="15.6" x14ac:dyDescent="0.3">
      <c r="A108" s="199"/>
      <c r="B108" s="200" t="s">
        <v>182</v>
      </c>
      <c r="C108" s="10"/>
      <c r="D108" s="10"/>
      <c r="E108" s="10"/>
      <c r="F108" s="10"/>
      <c r="G108" s="10"/>
      <c r="H108" s="11"/>
    </row>
    <row r="109" spans="1:9" ht="15.6" x14ac:dyDescent="0.3">
      <c r="A109" s="30" t="s">
        <v>173</v>
      </c>
      <c r="B109" s="9"/>
      <c r="C109" s="9"/>
      <c r="D109" s="9"/>
      <c r="E109" s="9"/>
      <c r="F109" s="9"/>
      <c r="G109" s="9"/>
      <c r="H109" s="13"/>
    </row>
    <row r="110" spans="1:9" ht="15.6" x14ac:dyDescent="0.3">
      <c r="A110" s="30"/>
      <c r="B110" s="9"/>
      <c r="C110" s="9"/>
      <c r="D110" s="9"/>
      <c r="E110" s="9"/>
      <c r="F110" s="9"/>
      <c r="G110" s="9"/>
      <c r="H110" s="13"/>
    </row>
    <row r="111" spans="1:9" ht="15" customHeight="1" x14ac:dyDescent="0.3">
      <c r="A111" s="304" t="s">
        <v>211</v>
      </c>
      <c r="B111" s="305"/>
      <c r="C111" s="305"/>
      <c r="D111" s="305"/>
      <c r="E111" s="305"/>
      <c r="F111" s="305"/>
      <c r="G111" s="305"/>
      <c r="H111" s="306"/>
      <c r="I111" s="218" t="s">
        <v>174</v>
      </c>
    </row>
    <row r="112" spans="1:9" ht="15" customHeight="1" x14ac:dyDescent="0.3">
      <c r="A112" s="307"/>
      <c r="B112" s="305"/>
      <c r="C112" s="305"/>
      <c r="D112" s="305"/>
      <c r="E112" s="305"/>
      <c r="F112" s="305"/>
      <c r="G112" s="305"/>
      <c r="H112" s="306"/>
    </row>
    <row r="113" spans="1:9" s="53" customFormat="1" x14ac:dyDescent="0.3">
      <c r="A113" s="307"/>
      <c r="B113" s="305"/>
      <c r="C113" s="305"/>
      <c r="D113" s="305"/>
      <c r="E113" s="305"/>
      <c r="F113" s="305"/>
      <c r="G113" s="305"/>
      <c r="H113" s="306"/>
    </row>
    <row r="114" spans="1:9" s="53" customFormat="1" x14ac:dyDescent="0.3">
      <c r="A114" s="307"/>
      <c r="B114" s="305"/>
      <c r="C114" s="305"/>
      <c r="D114" s="305"/>
      <c r="E114" s="305"/>
      <c r="F114" s="305"/>
      <c r="G114" s="305"/>
      <c r="H114" s="306"/>
    </row>
    <row r="115" spans="1:9" s="53" customFormat="1" ht="15.6" x14ac:dyDescent="0.3">
      <c r="A115" s="192"/>
      <c r="B115" s="193"/>
      <c r="C115" s="193"/>
      <c r="D115" s="193"/>
      <c r="E115" s="193"/>
      <c r="F115" s="193"/>
      <c r="G115" s="193"/>
      <c r="H115" s="194"/>
    </row>
    <row r="116" spans="1:9" ht="15.6" x14ac:dyDescent="0.3">
      <c r="A116" s="175" t="s">
        <v>175</v>
      </c>
      <c r="B116" s="176"/>
      <c r="C116" s="176"/>
      <c r="D116" s="176"/>
      <c r="E116" s="176"/>
      <c r="F116" s="176"/>
      <c r="G116" s="176"/>
      <c r="H116" s="177"/>
    </row>
    <row r="117" spans="1:9" ht="15.6" x14ac:dyDescent="0.3">
      <c r="A117" s="175" t="s">
        <v>34</v>
      </c>
      <c r="B117" s="176"/>
      <c r="C117" s="176"/>
      <c r="D117" s="176"/>
      <c r="E117" s="176"/>
      <c r="F117" s="176"/>
      <c r="G117" s="176"/>
      <c r="H117" s="177"/>
    </row>
    <row r="118" spans="1:9" ht="15.6" x14ac:dyDescent="0.3">
      <c r="A118" s="183" t="s">
        <v>176</v>
      </c>
      <c r="B118" s="176"/>
      <c r="C118" s="176"/>
      <c r="D118" s="176"/>
      <c r="E118" s="176"/>
      <c r="F118" s="176"/>
      <c r="G118" s="176"/>
      <c r="H118" s="177"/>
    </row>
    <row r="119" spans="1:9" ht="15.6" x14ac:dyDescent="0.3">
      <c r="A119" s="41"/>
      <c r="B119" s="9"/>
      <c r="C119" s="9"/>
      <c r="D119" s="9"/>
      <c r="E119" s="9"/>
      <c r="F119" s="9"/>
      <c r="G119" s="9"/>
      <c r="H119" s="13"/>
    </row>
    <row r="120" spans="1:9" x14ac:dyDescent="0.3">
      <c r="A120" s="338" t="s">
        <v>177</v>
      </c>
      <c r="B120" s="339"/>
      <c r="C120" s="339"/>
      <c r="D120" s="339"/>
      <c r="E120" s="339"/>
      <c r="F120" s="339"/>
      <c r="G120" s="339"/>
      <c r="H120" s="340"/>
      <c r="I120" s="53" t="s">
        <v>177</v>
      </c>
    </row>
    <row r="121" spans="1:9" x14ac:dyDescent="0.3">
      <c r="A121" s="338"/>
      <c r="B121" s="339"/>
      <c r="C121" s="339"/>
      <c r="D121" s="339"/>
      <c r="E121" s="339"/>
      <c r="F121" s="339"/>
      <c r="G121" s="339"/>
      <c r="H121" s="340"/>
    </row>
    <row r="122" spans="1:9" ht="15.6" x14ac:dyDescent="0.3">
      <c r="A122" s="12"/>
      <c r="B122" s="9"/>
      <c r="C122" s="9"/>
      <c r="D122" s="9"/>
      <c r="E122" s="9"/>
      <c r="F122" s="9"/>
      <c r="G122" s="9"/>
      <c r="H122" s="13"/>
    </row>
    <row r="123" spans="1:9" ht="15.6" x14ac:dyDescent="0.3">
      <c r="A123" s="175" t="s">
        <v>214</v>
      </c>
      <c r="B123" s="176"/>
      <c r="C123" s="176"/>
      <c r="D123" s="176"/>
      <c r="E123" s="176"/>
      <c r="F123" s="176"/>
      <c r="G123" s="176"/>
      <c r="H123" s="177"/>
    </row>
    <row r="124" spans="1:9" ht="15.6" x14ac:dyDescent="0.3">
      <c r="A124" s="253" t="s">
        <v>215</v>
      </c>
      <c r="B124" s="176"/>
      <c r="C124" s="176"/>
      <c r="D124" s="176"/>
      <c r="E124" s="176"/>
      <c r="F124" s="176"/>
      <c r="G124" s="176"/>
      <c r="H124" s="177"/>
    </row>
    <row r="125" spans="1:9" ht="15.6" x14ac:dyDescent="0.3">
      <c r="A125" s="12"/>
      <c r="B125" s="9"/>
      <c r="C125" s="9"/>
      <c r="D125" s="9"/>
      <c r="E125" s="9"/>
      <c r="F125" s="9"/>
      <c r="G125" s="9"/>
      <c r="H125" s="13"/>
    </row>
    <row r="126" spans="1:9" ht="15.6" x14ac:dyDescent="0.3">
      <c r="A126" s="41" t="s">
        <v>91</v>
      </c>
      <c r="B126" s="9"/>
      <c r="C126" s="9"/>
      <c r="D126" s="9"/>
      <c r="E126" s="9"/>
      <c r="F126" s="9"/>
      <c r="G126" s="9"/>
      <c r="H126" s="13"/>
    </row>
    <row r="127" spans="1:9" ht="15.6" x14ac:dyDescent="0.3">
      <c r="A127" s="44"/>
      <c r="B127" s="43" t="s">
        <v>178</v>
      </c>
      <c r="C127" s="42"/>
      <c r="D127" s="9"/>
      <c r="E127" s="9"/>
      <c r="F127" s="9"/>
      <c r="G127" s="9"/>
      <c r="H127" s="13"/>
    </row>
    <row r="128" spans="1:9" ht="15.6" x14ac:dyDescent="0.3">
      <c r="A128" s="44"/>
      <c r="B128" s="43" t="s">
        <v>179</v>
      </c>
      <c r="C128" s="42"/>
      <c r="D128" s="9"/>
      <c r="E128" s="9"/>
      <c r="F128" s="9"/>
      <c r="G128" s="9"/>
      <c r="H128" s="13"/>
    </row>
    <row r="129" spans="1:8" ht="15.6" x14ac:dyDescent="0.3">
      <c r="A129" s="44"/>
      <c r="B129" s="43" t="s">
        <v>180</v>
      </c>
      <c r="C129" s="42"/>
      <c r="D129" s="9"/>
      <c r="E129" s="9"/>
      <c r="F129" s="9"/>
      <c r="G129" s="9"/>
      <c r="H129" s="13"/>
    </row>
    <row r="130" spans="1:8" x14ac:dyDescent="0.3">
      <c r="A130" s="44"/>
      <c r="B130" s="9"/>
      <c r="C130" s="9"/>
      <c r="D130" s="9"/>
      <c r="E130" s="9"/>
      <c r="F130" s="9"/>
      <c r="G130" s="9"/>
      <c r="H130" s="13"/>
    </row>
    <row r="131" spans="1:8" ht="15.6" x14ac:dyDescent="0.3">
      <c r="A131" s="178" t="s">
        <v>86</v>
      </c>
      <c r="B131" s="286" t="s">
        <v>165</v>
      </c>
      <c r="C131" s="286"/>
      <c r="D131" s="286"/>
      <c r="E131" s="196"/>
      <c r="F131" s="196"/>
      <c r="G131" s="196"/>
      <c r="H131" s="197"/>
    </row>
    <row r="132" spans="1:8" ht="15.6" x14ac:dyDescent="0.3">
      <c r="A132" s="12"/>
      <c r="B132" s="296" t="s">
        <v>166</v>
      </c>
      <c r="C132" s="296"/>
      <c r="D132" s="296"/>
      <c r="E132" s="296"/>
      <c r="F132" s="296"/>
      <c r="G132" s="296"/>
      <c r="H132" s="297"/>
    </row>
    <row r="133" spans="1:8" ht="15.6" x14ac:dyDescent="0.3">
      <c r="A133" s="12"/>
      <c r="B133" s="296"/>
      <c r="C133" s="296"/>
      <c r="D133" s="296"/>
      <c r="E133" s="296"/>
      <c r="F133" s="296"/>
      <c r="G133" s="296"/>
      <c r="H133" s="297"/>
    </row>
    <row r="134" spans="1:8" x14ac:dyDescent="0.3">
      <c r="A134" s="301" t="s">
        <v>167</v>
      </c>
      <c r="B134" s="302"/>
      <c r="C134" s="302"/>
      <c r="D134" s="302"/>
      <c r="E134" s="302"/>
      <c r="F134" s="302"/>
      <c r="G134" s="302"/>
      <c r="H134" s="303"/>
    </row>
    <row r="135" spans="1:8" s="236" customFormat="1" x14ac:dyDescent="0.3">
      <c r="A135" s="233"/>
      <c r="B135" s="234"/>
      <c r="C135" s="234"/>
      <c r="D135" s="234"/>
      <c r="E135" s="234"/>
      <c r="F135" s="234"/>
      <c r="G135" s="234"/>
      <c r="H135" s="235"/>
    </row>
    <row r="136" spans="1:8" s="225" customFormat="1" ht="18" x14ac:dyDescent="0.35">
      <c r="A136" s="184" t="s">
        <v>181</v>
      </c>
      <c r="B136" s="223"/>
      <c r="C136" s="223"/>
      <c r="D136" s="223"/>
      <c r="E136" s="223"/>
      <c r="F136" s="223"/>
      <c r="G136" s="223"/>
      <c r="H136" s="224"/>
    </row>
    <row r="137" spans="1:8" s="222" customFormat="1" ht="15.6" x14ac:dyDescent="0.3">
      <c r="A137" s="219" t="s">
        <v>80</v>
      </c>
      <c r="B137" s="220"/>
      <c r="C137" s="220"/>
      <c r="D137" s="220"/>
      <c r="E137" s="220"/>
      <c r="F137" s="220"/>
      <c r="G137" s="220"/>
      <c r="H137" s="221"/>
    </row>
    <row r="138" spans="1:8" s="222" customFormat="1" ht="15.6" x14ac:dyDescent="0.3">
      <c r="A138" s="219" t="s">
        <v>81</v>
      </c>
      <c r="B138" s="220"/>
      <c r="C138" s="220"/>
      <c r="D138" s="220"/>
      <c r="E138" s="220"/>
      <c r="F138" s="220"/>
      <c r="G138" s="220"/>
      <c r="H138" s="221"/>
    </row>
    <row r="139" spans="1:8" ht="15.6" x14ac:dyDescent="0.3">
      <c r="A139" s="226" t="s">
        <v>28</v>
      </c>
      <c r="B139" s="286"/>
      <c r="C139" s="286"/>
      <c r="D139" s="286"/>
      <c r="E139" s="286"/>
      <c r="F139" s="9"/>
      <c r="G139" s="9"/>
      <c r="H139" s="13"/>
    </row>
    <row r="140" spans="1:8" s="53" customFormat="1" ht="15.6" x14ac:dyDescent="0.3">
      <c r="A140" s="198" t="s">
        <v>42</v>
      </c>
      <c r="B140" s="286" t="s">
        <v>77</v>
      </c>
      <c r="C140" s="286"/>
      <c r="D140" s="286"/>
      <c r="E140" s="286"/>
      <c r="F140" s="9"/>
      <c r="G140" s="9"/>
      <c r="H140" s="13"/>
    </row>
    <row r="141" spans="1:8" s="53" customFormat="1" ht="15.6" x14ac:dyDescent="0.3">
      <c r="A141" s="14"/>
      <c r="B141" s="9"/>
      <c r="C141" s="9"/>
      <c r="D141" s="9"/>
      <c r="E141" s="9"/>
      <c r="F141" s="9"/>
      <c r="G141" s="9"/>
      <c r="H141" s="13"/>
    </row>
    <row r="142" spans="1:8" s="53" customFormat="1" x14ac:dyDescent="0.3">
      <c r="A142" s="293" t="s">
        <v>159</v>
      </c>
      <c r="B142" s="294"/>
      <c r="C142" s="294"/>
      <c r="D142" s="294"/>
      <c r="E142" s="294"/>
      <c r="F142" s="294"/>
      <c r="G142" s="294"/>
      <c r="H142" s="295"/>
    </row>
    <row r="143" spans="1:8" s="53" customFormat="1" ht="15" thickBot="1" x14ac:dyDescent="0.35">
      <c r="A143" s="293"/>
      <c r="B143" s="294"/>
      <c r="C143" s="294"/>
      <c r="D143" s="294"/>
      <c r="E143" s="294"/>
      <c r="F143" s="294"/>
      <c r="G143" s="294"/>
      <c r="H143" s="295"/>
    </row>
    <row r="144" spans="1:8" s="53" customFormat="1" x14ac:dyDescent="0.3">
      <c r="A144" s="317" t="s">
        <v>200</v>
      </c>
      <c r="B144" s="318"/>
      <c r="C144" s="318"/>
      <c r="D144" s="318"/>
      <c r="E144" s="318"/>
      <c r="F144" s="318"/>
      <c r="G144" s="318"/>
      <c r="H144" s="319"/>
    </row>
    <row r="145" spans="1:8" s="53" customFormat="1" x14ac:dyDescent="0.3">
      <c r="A145" s="320"/>
      <c r="B145" s="321"/>
      <c r="C145" s="321"/>
      <c r="D145" s="321"/>
      <c r="E145" s="321"/>
      <c r="F145" s="321"/>
      <c r="G145" s="321"/>
      <c r="H145" s="322"/>
    </row>
    <row r="146" spans="1:8" s="53" customFormat="1" ht="15.6" x14ac:dyDescent="0.3">
      <c r="A146" s="227" t="s">
        <v>29</v>
      </c>
      <c r="B146" s="216"/>
      <c r="C146" s="216"/>
      <c r="D146" s="216"/>
      <c r="E146" s="216"/>
      <c r="F146" s="216"/>
      <c r="G146" s="216"/>
      <c r="H146" s="217"/>
    </row>
    <row r="147" spans="1:8" s="53" customFormat="1" ht="15.6" x14ac:dyDescent="0.3">
      <c r="A147" s="198" t="s">
        <v>45</v>
      </c>
      <c r="B147" s="286" t="s">
        <v>147</v>
      </c>
      <c r="C147" s="286"/>
      <c r="D147" s="286"/>
      <c r="E147" s="286"/>
      <c r="F147" s="9"/>
      <c r="G147" s="9"/>
      <c r="H147" s="13"/>
    </row>
    <row r="148" spans="1:8" s="53" customFormat="1" ht="15.6" x14ac:dyDescent="0.3">
      <c r="A148" s="191" t="s">
        <v>182</v>
      </c>
      <c r="B148" s="14"/>
      <c r="C148" s="9"/>
      <c r="D148" s="9"/>
      <c r="E148" s="9"/>
      <c r="F148" s="9"/>
      <c r="G148" s="9"/>
      <c r="H148" s="13"/>
    </row>
    <row r="149" spans="1:8" s="53" customFormat="1" ht="15.6" x14ac:dyDescent="0.3">
      <c r="A149" s="12" t="s">
        <v>161</v>
      </c>
      <c r="B149" s="9"/>
      <c r="C149" s="9"/>
      <c r="D149" s="9"/>
      <c r="E149" s="9"/>
      <c r="F149" s="9"/>
      <c r="G149" s="9"/>
      <c r="H149" s="13"/>
    </row>
    <row r="150" spans="1:8" s="53" customFormat="1" ht="15.6" x14ac:dyDescent="0.3">
      <c r="A150" s="12"/>
      <c r="B150" s="9"/>
      <c r="C150" s="9"/>
      <c r="D150" s="9"/>
      <c r="E150" s="9"/>
      <c r="F150" s="9"/>
      <c r="G150" s="9"/>
      <c r="H150" s="13"/>
    </row>
    <row r="151" spans="1:8" s="53" customFormat="1" x14ac:dyDescent="0.3">
      <c r="A151" s="293" t="s">
        <v>183</v>
      </c>
      <c r="B151" s="294"/>
      <c r="C151" s="294"/>
      <c r="D151" s="294"/>
      <c r="E151" s="294"/>
      <c r="F151" s="294"/>
      <c r="G151" s="294"/>
      <c r="H151" s="295"/>
    </row>
    <row r="152" spans="1:8" s="53" customFormat="1" x14ac:dyDescent="0.3">
      <c r="A152" s="293"/>
      <c r="B152" s="294"/>
      <c r="C152" s="294"/>
      <c r="D152" s="294"/>
      <c r="E152" s="294"/>
      <c r="F152" s="294"/>
      <c r="G152" s="294"/>
      <c r="H152" s="295"/>
    </row>
    <row r="153" spans="1:8" s="53" customFormat="1" x14ac:dyDescent="0.3">
      <c r="A153" s="293" t="s">
        <v>184</v>
      </c>
      <c r="B153" s="294"/>
      <c r="C153" s="294"/>
      <c r="D153" s="294"/>
      <c r="E153" s="294"/>
      <c r="F153" s="294"/>
      <c r="G153" s="294"/>
      <c r="H153" s="295"/>
    </row>
    <row r="154" spans="1:8" s="53" customFormat="1" x14ac:dyDescent="0.3">
      <c r="A154" s="293"/>
      <c r="B154" s="294"/>
      <c r="C154" s="294"/>
      <c r="D154" s="294"/>
      <c r="E154" s="294"/>
      <c r="F154" s="294"/>
      <c r="G154" s="294"/>
      <c r="H154" s="295"/>
    </row>
    <row r="155" spans="1:8" s="53" customFormat="1" ht="15.6" x14ac:dyDescent="0.3">
      <c r="A155" s="12"/>
      <c r="B155" s="9"/>
      <c r="C155" s="9"/>
      <c r="D155" s="9"/>
      <c r="E155" s="9"/>
      <c r="F155" s="9"/>
      <c r="G155" s="9"/>
      <c r="H155" s="13"/>
    </row>
    <row r="156" spans="1:8" s="53" customFormat="1" x14ac:dyDescent="0.3">
      <c r="A156" s="290" t="s">
        <v>164</v>
      </c>
      <c r="B156" s="291"/>
      <c r="C156" s="291"/>
      <c r="D156" s="291"/>
      <c r="E156" s="291"/>
      <c r="F156" s="291"/>
      <c r="G156" s="291"/>
      <c r="H156" s="292"/>
    </row>
    <row r="157" spans="1:8" s="53" customFormat="1" ht="15" thickBot="1" x14ac:dyDescent="0.35">
      <c r="A157" s="290"/>
      <c r="B157" s="291"/>
      <c r="C157" s="291"/>
      <c r="D157" s="291"/>
      <c r="E157" s="291"/>
      <c r="F157" s="291"/>
      <c r="G157" s="291"/>
      <c r="H157" s="292"/>
    </row>
    <row r="158" spans="1:8" s="53" customFormat="1" ht="15.6" x14ac:dyDescent="0.3">
      <c r="A158" s="190"/>
      <c r="B158" s="10"/>
      <c r="C158" s="10"/>
      <c r="D158" s="10"/>
      <c r="E158" s="10"/>
      <c r="F158" s="10"/>
      <c r="G158" s="10"/>
      <c r="H158" s="11"/>
    </row>
    <row r="159" spans="1:8" s="53" customFormat="1" ht="15" customHeight="1" x14ac:dyDescent="0.3">
      <c r="A159" s="15"/>
      <c r="B159" s="9"/>
      <c r="C159" s="9"/>
      <c r="D159" s="9"/>
      <c r="E159" s="9"/>
      <c r="F159" s="9"/>
      <c r="G159" s="9"/>
      <c r="H159" s="13"/>
    </row>
    <row r="160" spans="1:8" s="53" customFormat="1" ht="15" customHeight="1" thickBot="1" x14ac:dyDescent="0.35">
      <c r="A160" s="182"/>
      <c r="B160" s="16"/>
      <c r="C160" s="16"/>
      <c r="D160" s="16"/>
      <c r="E160" s="16"/>
      <c r="F160" s="16"/>
      <c r="G160" s="16"/>
      <c r="H160" s="17"/>
    </row>
    <row r="161" spans="1:8" ht="15.6" x14ac:dyDescent="0.3">
      <c r="A161" s="28" t="s">
        <v>82</v>
      </c>
      <c r="B161" s="9"/>
      <c r="C161" s="9"/>
      <c r="D161" s="9"/>
      <c r="E161" s="9"/>
      <c r="F161" s="9"/>
      <c r="G161" s="9"/>
      <c r="H161" s="13"/>
    </row>
    <row r="162" spans="1:8" s="232" customFormat="1" ht="15.6" x14ac:dyDescent="0.3">
      <c r="A162" s="183" t="s">
        <v>185</v>
      </c>
      <c r="B162" s="230"/>
      <c r="C162" s="230"/>
      <c r="D162" s="230"/>
      <c r="E162" s="230"/>
      <c r="F162" s="230"/>
      <c r="G162" s="230"/>
      <c r="H162" s="231"/>
    </row>
    <row r="163" spans="1:8" s="237" customFormat="1" ht="15.6" x14ac:dyDescent="0.3">
      <c r="A163" s="41"/>
      <c r="B163" s="228"/>
      <c r="C163" s="228"/>
      <c r="D163" s="228"/>
      <c r="E163" s="228"/>
      <c r="F163" s="228"/>
      <c r="G163" s="228"/>
      <c r="H163" s="229"/>
    </row>
    <row r="164" spans="1:8" s="138" customFormat="1" ht="15.6" x14ac:dyDescent="0.3">
      <c r="A164" s="28" t="s">
        <v>83</v>
      </c>
      <c r="B164" s="228"/>
      <c r="C164" s="228"/>
      <c r="D164" s="228"/>
      <c r="E164" s="228"/>
      <c r="F164" s="228"/>
      <c r="G164" s="228"/>
      <c r="H164" s="229"/>
    </row>
    <row r="165" spans="1:8" s="138" customFormat="1" ht="15.6" x14ac:dyDescent="0.3">
      <c r="A165" s="41" t="s">
        <v>84</v>
      </c>
      <c r="B165" s="228"/>
      <c r="C165" s="228"/>
      <c r="D165" s="228"/>
      <c r="E165" s="228"/>
      <c r="F165" s="228"/>
      <c r="G165" s="228"/>
      <c r="H165" s="229"/>
    </row>
    <row r="166" spans="1:8" s="138" customFormat="1" ht="15.6" x14ac:dyDescent="0.3">
      <c r="A166" s="28"/>
      <c r="B166" s="228"/>
      <c r="C166" s="228"/>
      <c r="D166" s="228"/>
      <c r="E166" s="228"/>
      <c r="F166" s="228"/>
      <c r="G166" s="228"/>
      <c r="H166" s="229"/>
    </row>
    <row r="167" spans="1:8" s="53" customFormat="1" ht="15.6" x14ac:dyDescent="0.3">
      <c r="A167" s="175" t="s">
        <v>186</v>
      </c>
      <c r="B167" s="176"/>
      <c r="C167" s="176"/>
      <c r="D167" s="176"/>
      <c r="E167" s="176"/>
      <c r="F167" s="176"/>
      <c r="G167" s="176"/>
      <c r="H167" s="177"/>
    </row>
    <row r="168" spans="1:8" s="53" customFormat="1" ht="15.6" x14ac:dyDescent="0.3">
      <c r="A168" s="175" t="s">
        <v>34</v>
      </c>
      <c r="B168" s="176"/>
      <c r="C168" s="176"/>
      <c r="D168" s="176"/>
      <c r="E168" s="176"/>
      <c r="F168" s="176"/>
      <c r="G168" s="176"/>
      <c r="H168" s="177"/>
    </row>
    <row r="169" spans="1:8" s="53" customFormat="1" ht="15.6" x14ac:dyDescent="0.3">
      <c r="A169" s="183" t="s">
        <v>176</v>
      </c>
      <c r="B169" s="176"/>
      <c r="C169" s="176"/>
      <c r="D169" s="176"/>
      <c r="E169" s="176"/>
      <c r="F169" s="176"/>
      <c r="G169" s="176"/>
      <c r="H169" s="177"/>
    </row>
    <row r="170" spans="1:8" s="53" customFormat="1" ht="15.6" x14ac:dyDescent="0.3">
      <c r="A170" s="175" t="s">
        <v>209</v>
      </c>
      <c r="B170" s="176"/>
      <c r="C170" s="176"/>
      <c r="D170" s="176"/>
      <c r="E170" s="176"/>
      <c r="F170" s="176"/>
      <c r="G170" s="176"/>
      <c r="H170" s="177"/>
    </row>
    <row r="171" spans="1:8" s="53" customFormat="1" ht="15.6" x14ac:dyDescent="0.3">
      <c r="A171" s="175" t="s">
        <v>201</v>
      </c>
      <c r="B171" s="176"/>
      <c r="C171" s="176"/>
      <c r="D171" s="176"/>
      <c r="E171" s="176"/>
      <c r="F171" s="176"/>
      <c r="G171" s="176"/>
      <c r="H171" s="177"/>
    </row>
    <row r="172" spans="1:8" s="236" customFormat="1" ht="15.6" x14ac:dyDescent="0.3">
      <c r="A172" s="12"/>
      <c r="B172" s="9"/>
      <c r="C172" s="9"/>
      <c r="D172" s="9"/>
      <c r="E172" s="9"/>
      <c r="F172" s="9"/>
      <c r="G172" s="9"/>
      <c r="H172" s="13"/>
    </row>
    <row r="173" spans="1:8" s="53" customFormat="1" ht="15.6" x14ac:dyDescent="0.3">
      <c r="A173" s="41" t="s">
        <v>187</v>
      </c>
      <c r="B173" s="9"/>
      <c r="C173" s="9"/>
      <c r="D173" s="9"/>
      <c r="E173" s="9"/>
      <c r="F173" s="9"/>
      <c r="G173" s="9"/>
      <c r="H173" s="13"/>
    </row>
    <row r="174" spans="1:8" s="53" customFormat="1" ht="15.6" x14ac:dyDescent="0.3">
      <c r="A174" s="44"/>
      <c r="B174" s="43" t="s">
        <v>178</v>
      </c>
      <c r="C174" s="42"/>
      <c r="D174" s="9"/>
      <c r="E174" s="9"/>
      <c r="F174" s="9"/>
      <c r="G174" s="9"/>
      <c r="H174" s="13"/>
    </row>
    <row r="175" spans="1:8" s="53" customFormat="1" ht="15.6" x14ac:dyDescent="0.3">
      <c r="A175" s="44"/>
      <c r="B175" s="43" t="s">
        <v>179</v>
      </c>
      <c r="C175" s="42"/>
      <c r="D175" s="9"/>
      <c r="E175" s="9"/>
      <c r="F175" s="9"/>
      <c r="G175" s="9"/>
      <c r="H175" s="13"/>
    </row>
    <row r="176" spans="1:8" s="53" customFormat="1" ht="15.6" x14ac:dyDescent="0.3">
      <c r="A176" s="44"/>
      <c r="B176" s="43" t="s">
        <v>180</v>
      </c>
      <c r="C176" s="42"/>
      <c r="D176" s="9"/>
      <c r="E176" s="9"/>
      <c r="F176" s="9"/>
      <c r="G176" s="9"/>
      <c r="H176" s="13"/>
    </row>
    <row r="177" spans="1:8" ht="15" customHeight="1" x14ac:dyDescent="0.3">
      <c r="A177" s="12"/>
      <c r="B177" s="9"/>
      <c r="C177" s="9"/>
      <c r="D177" s="9"/>
      <c r="E177" s="9"/>
      <c r="F177" s="9"/>
      <c r="G177" s="9"/>
      <c r="H177" s="13"/>
    </row>
    <row r="178" spans="1:8" ht="15" customHeight="1" thickBot="1" x14ac:dyDescent="0.35">
      <c r="A178" s="182" t="s">
        <v>85</v>
      </c>
      <c r="B178" s="189"/>
      <c r="C178" s="16"/>
      <c r="D178" s="16"/>
      <c r="E178" s="16"/>
      <c r="F178" s="16"/>
      <c r="G178" s="16"/>
      <c r="H178" s="17"/>
    </row>
    <row r="179" spans="1:8" ht="15" customHeight="1" x14ac:dyDescent="0.3"/>
    <row r="180" spans="1:8" ht="15" customHeight="1" x14ac:dyDescent="0.3"/>
  </sheetData>
  <sheetProtection password="CC30" sheet="1" objects="1" scenarios="1"/>
  <mergeCells count="46">
    <mergeCell ref="A63:H64"/>
    <mergeCell ref="A156:H157"/>
    <mergeCell ref="B147:E147"/>
    <mergeCell ref="B131:D131"/>
    <mergeCell ref="B132:H133"/>
    <mergeCell ref="A134:H134"/>
    <mergeCell ref="B139:E139"/>
    <mergeCell ref="B140:E140"/>
    <mergeCell ref="A142:H143"/>
    <mergeCell ref="A144:H145"/>
    <mergeCell ref="A153:H154"/>
    <mergeCell ref="A91:H91"/>
    <mergeCell ref="A99:H100"/>
    <mergeCell ref="A101:H104"/>
    <mergeCell ref="A120:H121"/>
    <mergeCell ref="A97:H98"/>
    <mergeCell ref="A111:H114"/>
    <mergeCell ref="A151:H152"/>
    <mergeCell ref="A48:H49"/>
    <mergeCell ref="B24:D24"/>
    <mergeCell ref="B58:E58"/>
    <mergeCell ref="A27:A28"/>
    <mergeCell ref="B27:H28"/>
    <mergeCell ref="A30:H31"/>
    <mergeCell ref="A43:H44"/>
    <mergeCell ref="A55:H56"/>
    <mergeCell ref="B46:E46"/>
    <mergeCell ref="A50:H51"/>
    <mergeCell ref="A65:H66"/>
    <mergeCell ref="A68:H69"/>
    <mergeCell ref="B95:E95"/>
    <mergeCell ref="A82:H83"/>
    <mergeCell ref="A84:H85"/>
    <mergeCell ref="B71:D71"/>
    <mergeCell ref="B72:H73"/>
    <mergeCell ref="A88:H89"/>
    <mergeCell ref="A74:H74"/>
    <mergeCell ref="A29:H29"/>
    <mergeCell ref="A26:H26"/>
    <mergeCell ref="A3:H3"/>
    <mergeCell ref="B20:E20"/>
    <mergeCell ref="B21:E21"/>
    <mergeCell ref="B22:F22"/>
    <mergeCell ref="B23:D23"/>
    <mergeCell ref="A4:H5"/>
    <mergeCell ref="A15:H16"/>
  </mergeCells>
  <hyperlinks>
    <hyperlink ref="A91:H91" location="'SY 14-15 Price Calculator'!A1" display="Go to SY 2014-15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Unrounded Requirement Finder'!A1" display="Unrounded Requirement Finder"/>
    <hyperlink ref="B21:E21" location="'SY 15-16 Price Calculator'!A1" display="SY 2015-16 Price Calculator"/>
    <hyperlink ref="B22:F22" location="'SY 15-16 NonFederal Calculator'!A1" display="SY 2015-16 Non-Federal Calculator "/>
    <hyperlink ref="B23:D23" location="'SY 15-16 Split Calculator'!A1" display="SY 2015-16 Split Calculator"/>
    <hyperlink ref="B58" location="Instructions!A1" display="Tab 2: SY 2012-13 Price Requirement"/>
    <hyperlink ref="B58:E58" location="'SY 15-16 Price Calculator'!A1" display="SY 2015-16 Price Calculator"/>
    <hyperlink ref="B46" location="'SY 2011-12 Price Requirement'!A1" display="Tab 1: SY 2011-12 Price Requirement"/>
    <hyperlink ref="B46:E46" location="'Unrounded Requirement Finder'!A1" display="Unrounded Requirement Finder"/>
    <hyperlink ref="B24" location="'SY 2011-12 Price Calculator'!A1" display="SY 2011-12 Price Calculator"/>
    <hyperlink ref="B71" location="'SY2012-2013 REPORT'!A1" display="SY2012-2013 REPORT"/>
    <hyperlink ref="B95" location="'SY 2011-12 Price Requirement'!A1" display="Tab 1: SY 2011-12 Price Requirement"/>
    <hyperlink ref="B95:E95" location="'Unrounded Requirement Finder'!A1" display="Unrounded Requirement Finder"/>
    <hyperlink ref="B131" location="'SY2012-2013 REPORT'!A1" display="SY2012-2013 REPORT"/>
    <hyperlink ref="B24:D24" location="'SY 2015-2016 REPORT'!A1" display="SY 2015-16 REPORT"/>
    <hyperlink ref="B71:D71" location="'SY 2015-2016 REPORT'!A1" display="SY2015-2016 REPORT"/>
    <hyperlink ref="B131:D131" location="'SY 2015-2016 REPORT'!A1" display="SY2015-2016 REPORT"/>
    <hyperlink ref="B140" location="'SY 2011-12 Price Requirement'!A1" display="Tab 1: SY 2011-12 Price Requirement"/>
    <hyperlink ref="B140:E140" location="'Unrounded Requirement Finder'!A1" display="Unrounded Requirement Finder"/>
    <hyperlink ref="B147" location="Instructions!A1" display="Tab 2: SY 2012-13 Price Requirement"/>
    <hyperlink ref="B147:E147" location="'SY 15-16 Split Calculator'!A1" display="SY 2015-16 Split Calculator"/>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75" x14ac:dyDescent="0.3">
      <c r="A1" s="1" t="s">
        <v>0</v>
      </c>
      <c r="B1" s="2" t="s">
        <v>1</v>
      </c>
      <c r="C1" s="2" t="s">
        <v>2</v>
      </c>
      <c r="D1" s="2" t="s">
        <v>3</v>
      </c>
      <c r="E1" s="2" t="s">
        <v>4</v>
      </c>
      <c r="F1" s="2" t="s">
        <v>5</v>
      </c>
      <c r="G1" s="2" t="s">
        <v>6</v>
      </c>
      <c r="H1" s="2" t="s">
        <v>7</v>
      </c>
      <c r="I1" s="3" t="s">
        <v>8</v>
      </c>
    </row>
    <row r="2" spans="1:10" ht="15"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ht="15"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ht="15"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ht="15"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ht="15"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ht="15"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ht="15"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ht="15"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ht="15"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ht="15"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ht="15"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ht="15"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ht="15"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ht="15"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ht="15"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ht="15"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ht="15"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ht="15"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ht="15"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ht="15"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ht="15"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ht="15"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ht="15"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ht="15"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ht="15"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ht="15"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ht="15"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ht="15"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ht="15"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ht="15"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ht="15"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ht="15"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ht="15"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ht="15"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ht="15"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ht="15"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ht="15"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ht="15"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ht="15"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ht="15"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ht="15"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ht="15"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ht="15"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ht="15"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ht="15"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ht="15"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ht="15"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ht="15"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ht="15"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ht="15"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ht="15"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ht="15"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ht="15"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ht="15"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ht="15"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ht="15"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ht="15"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ht="15"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ht="15"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ht="15"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ht="15"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ht="15"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ht="15"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ht="15"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ht="15"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ht="15"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ht="15"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ht="15"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ht="15"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ht="15"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ht="15"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ht="15"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ht="15"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ht="15"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ht="15"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ht="15"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ht="15"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ht="15"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ht="15"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ht="15"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ht="15"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ht="15"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ht="15"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ht="15"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ht="15"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ht="15"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ht="15"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ht="15"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ht="15"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ht="15"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ht="15"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ht="15"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ht="15"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ht="15"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ht="15"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ht="15"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ht="15"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ht="15"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ht="15"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ht="15"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ht="15"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ht="15"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ht="15"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ht="15"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ht="15"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ht="15"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ht="15"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ht="15"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ht="15"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ht="15"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ht="15"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ht="15"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ht="15"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ht="15"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ht="15"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ht="15"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ht="15"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ht="15"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ht="15"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ht="15"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ht="15"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ht="15"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ht="15"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ht="15"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ht="15"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ht="15"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ht="15"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ht="15"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ht="15"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ht="15"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ht="15"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ht="15"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ht="15"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ht="15"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ht="15"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ht="15"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ht="15"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ht="15"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ht="15"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ht="15"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ht="15"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ht="15"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ht="15"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ht="15"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ht="15"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ht="15"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ht="15"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ht="15"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ht="15"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ht="15"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ht="15"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ht="15"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ht="15"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ht="15"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ht="15"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ht="15"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ht="15"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ht="15"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ht="15"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ht="15"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ht="15"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ht="15"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ht="15"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ht="15"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ht="15"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ht="15"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ht="15"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ht="15"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ht="15"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ht="15"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ht="15"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ht="15"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ht="15"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ht="15"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ht="15"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ht="15"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ht="15"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ht="15"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ht="15"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ht="15"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ht="15"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ht="15"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ht="15"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ht="15"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ht="15"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ht="15"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ht="15"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ht="15"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ht="15"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ht="15"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ht="15"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ht="15"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ht="15"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ht="15"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ht="15"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ht="15"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ht="15"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ht="15"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ht="15"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ht="15"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ht="15"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ht="15"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ht="15"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ht="15"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ht="15"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ht="15"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ht="15"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ht="15"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ht="15"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ht="15"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ht="15"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ht="15"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ht="15"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ht="15"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ht="15"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ht="15"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ht="15"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ht="15"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ht="15"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ht="15"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ht="15"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ht="15"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ht="15"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ht="15"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ht="15"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ht="15"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ht="15"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ht="15"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ht="15"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ht="15"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ht="15"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ht="15"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ht="15"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ht="15"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ht="15"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ht="15"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ht="15"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ht="15"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ht="15"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ht="15"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ht="15"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ht="15"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ht="15"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ht="15"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ht="15"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ht="15"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ht="15"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ht="15"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ht="15"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34"/>
  <sheetViews>
    <sheetView showGridLines="0" zoomScaleNormal="100" workbookViewId="0">
      <selection activeCell="E8" sqref="E8"/>
    </sheetView>
  </sheetViews>
  <sheetFormatPr defaultColWidth="0" defaultRowHeight="14.4" zeroHeight="1" x14ac:dyDescent="0.3"/>
  <cols>
    <col min="1" max="1" width="9.109375" style="67" customWidth="1"/>
    <col min="2" max="2" width="9.109375" style="68" customWidth="1"/>
    <col min="3" max="3" width="19" style="68" customWidth="1"/>
    <col min="4" max="4" width="23.44140625" style="68" customWidth="1"/>
    <col min="5" max="5" width="25.109375" style="68" customWidth="1"/>
    <col min="6" max="6" width="9.109375" style="68" customWidth="1"/>
    <col min="7" max="8" width="0" style="68" hidden="1" customWidth="1"/>
    <col min="9" max="253" width="9.109375" style="68" hidden="1" customWidth="1"/>
    <col min="254" max="16384" width="0" style="68" hidden="1"/>
  </cols>
  <sheetData>
    <row r="1" spans="2:11" ht="19.5" customHeight="1" x14ac:dyDescent="0.3">
      <c r="B1" s="67"/>
      <c r="C1" s="67"/>
      <c r="D1" s="67"/>
      <c r="E1" s="67"/>
      <c r="F1" s="350"/>
      <c r="G1" s="67"/>
      <c r="H1" s="67"/>
      <c r="I1" s="67"/>
      <c r="J1" s="67"/>
      <c r="K1" s="67"/>
    </row>
    <row r="2" spans="2:11" ht="26.25" customHeight="1" x14ac:dyDescent="0.3">
      <c r="B2" s="67"/>
      <c r="C2" s="67"/>
      <c r="D2" s="67"/>
      <c r="E2" s="116"/>
      <c r="F2" s="350"/>
      <c r="G2" s="67"/>
      <c r="H2" s="67"/>
      <c r="I2" s="67"/>
      <c r="J2" s="67"/>
      <c r="K2" s="67"/>
    </row>
    <row r="3" spans="2:11" ht="12.75" customHeight="1" thickBot="1" x14ac:dyDescent="0.3">
      <c r="B3" s="67"/>
      <c r="C3" s="67"/>
      <c r="D3" s="67"/>
      <c r="E3" s="116"/>
      <c r="F3" s="208"/>
      <c r="G3" s="67"/>
      <c r="H3" s="67"/>
      <c r="I3" s="67"/>
      <c r="J3" s="67"/>
      <c r="K3" s="67"/>
    </row>
    <row r="4" spans="2:11" ht="26.25" customHeight="1" x14ac:dyDescent="0.25">
      <c r="B4" s="341" t="s">
        <v>28</v>
      </c>
      <c r="C4" s="342"/>
      <c r="D4" s="343"/>
      <c r="E4" s="116"/>
      <c r="F4" s="202"/>
      <c r="G4" s="67"/>
      <c r="H4" s="67"/>
      <c r="I4" s="67"/>
      <c r="J4" s="67"/>
      <c r="K4" s="67"/>
    </row>
    <row r="5" spans="2:11" ht="66" customHeight="1" x14ac:dyDescent="0.25">
      <c r="B5" s="354" t="s">
        <v>93</v>
      </c>
      <c r="C5" s="355"/>
      <c r="D5" s="215" t="s">
        <v>94</v>
      </c>
      <c r="E5" s="116"/>
      <c r="F5" s="202"/>
      <c r="G5" s="67"/>
      <c r="H5" s="67"/>
      <c r="I5" s="67"/>
      <c r="J5" s="67"/>
      <c r="K5" s="67"/>
    </row>
    <row r="6" spans="2:11" ht="75.75" customHeight="1" x14ac:dyDescent="0.25">
      <c r="B6" s="356" t="s">
        <v>98</v>
      </c>
      <c r="C6" s="357"/>
      <c r="D6" s="207" t="s">
        <v>32</v>
      </c>
      <c r="E6" s="116"/>
      <c r="F6" s="202"/>
      <c r="G6" s="67"/>
      <c r="H6" s="67"/>
      <c r="I6" s="67"/>
      <c r="J6" s="67"/>
      <c r="K6" s="67"/>
    </row>
    <row r="7" spans="2:11" ht="26.25" customHeight="1" x14ac:dyDescent="0.25">
      <c r="B7" s="358"/>
      <c r="C7" s="359"/>
      <c r="D7" s="211">
        <f>ROUND(IF(B7&gt;=3.16,3.16,IF(((B7*0.0419)+B7)&gt;=3.16,3.16,(B7*0.0419)+B7)),2)</f>
        <v>0</v>
      </c>
      <c r="E7" s="116"/>
      <c r="F7" s="202"/>
      <c r="G7" s="67"/>
      <c r="H7" s="67"/>
      <c r="I7" s="67"/>
      <c r="J7" s="67"/>
      <c r="K7" s="67"/>
    </row>
    <row r="8" spans="2:11" ht="42" customHeight="1" thickBot="1" x14ac:dyDescent="0.3">
      <c r="B8" s="344" t="s">
        <v>104</v>
      </c>
      <c r="C8" s="345"/>
      <c r="D8" s="346"/>
      <c r="E8" s="116"/>
      <c r="F8" s="202"/>
      <c r="G8" s="67"/>
      <c r="H8" s="67"/>
      <c r="I8" s="67"/>
      <c r="J8" s="67"/>
      <c r="K8" s="67"/>
    </row>
    <row r="9" spans="2:11" ht="26.25" customHeight="1" thickBot="1" x14ac:dyDescent="0.3">
      <c r="B9" s="67"/>
      <c r="C9" s="67"/>
      <c r="D9" s="67"/>
      <c r="E9" s="116"/>
      <c r="F9" s="202"/>
      <c r="G9" s="67"/>
      <c r="H9" s="67"/>
      <c r="I9" s="67"/>
      <c r="J9" s="67"/>
      <c r="K9" s="67"/>
    </row>
    <row r="10" spans="2:11" ht="59.25" customHeight="1" thickBot="1" x14ac:dyDescent="0.3">
      <c r="B10" s="369" t="s">
        <v>97</v>
      </c>
      <c r="C10" s="370"/>
      <c r="D10" s="370"/>
      <c r="E10" s="371"/>
      <c r="F10" s="203"/>
      <c r="G10" s="67"/>
      <c r="H10" s="67"/>
      <c r="I10" s="67"/>
      <c r="J10" s="67"/>
      <c r="K10" s="67"/>
    </row>
    <row r="11" spans="2:11" ht="19.5" thickBot="1" x14ac:dyDescent="0.35">
      <c r="B11" s="360" t="s">
        <v>69</v>
      </c>
      <c r="C11" s="361"/>
      <c r="D11" s="361"/>
      <c r="E11" s="362"/>
      <c r="F11" s="75"/>
      <c r="G11" s="67"/>
      <c r="H11" s="67"/>
      <c r="I11" s="67"/>
      <c r="J11" s="67"/>
      <c r="K11" s="67"/>
    </row>
    <row r="12" spans="2:11" ht="51" customHeight="1" thickBot="1" x14ac:dyDescent="0.3">
      <c r="B12" s="374" t="s">
        <v>71</v>
      </c>
      <c r="C12" s="375"/>
      <c r="D12" s="375"/>
      <c r="E12" s="376"/>
      <c r="F12" s="75"/>
      <c r="G12" s="67"/>
      <c r="H12" s="67"/>
      <c r="I12" s="67"/>
      <c r="J12" s="67"/>
      <c r="K12" s="67"/>
    </row>
    <row r="13" spans="2:11" ht="20.25" customHeight="1" x14ac:dyDescent="0.3">
      <c r="B13" s="380" t="s">
        <v>40</v>
      </c>
      <c r="C13" s="381"/>
      <c r="D13" s="372" t="s">
        <v>70</v>
      </c>
      <c r="E13" s="373"/>
      <c r="F13" s="118"/>
      <c r="G13" s="67"/>
      <c r="H13" s="67"/>
      <c r="I13" s="67"/>
      <c r="J13" s="67"/>
      <c r="K13" s="67"/>
    </row>
    <row r="14" spans="2:11" ht="67.5" customHeight="1" x14ac:dyDescent="0.3">
      <c r="B14" s="382"/>
      <c r="C14" s="383"/>
      <c r="D14" s="204" t="s">
        <v>95</v>
      </c>
      <c r="E14" s="212" t="s">
        <v>96</v>
      </c>
      <c r="F14" s="118"/>
      <c r="G14" s="67"/>
      <c r="H14" s="67"/>
      <c r="I14" s="67"/>
      <c r="J14" s="67"/>
      <c r="K14" s="67"/>
    </row>
    <row r="15" spans="2:11" ht="36.75" customHeight="1" thickBot="1" x14ac:dyDescent="0.35">
      <c r="B15" s="378"/>
      <c r="C15" s="379"/>
      <c r="D15" s="205">
        <f>ROUND(IF(D16&gt;=3.03,3.03,IF(((D16*0.0911)+D16)&gt;=3.03,3.03,(D16*0.0911)+D16)),2)</f>
        <v>0</v>
      </c>
      <c r="E15" s="205">
        <f>ROUND(IF(D15&gt;=3.1,3.1,IF(((D15*0.0427)+D15)&gt;=3.1,3.1,(D15*0.0427)+D15)),2)</f>
        <v>0</v>
      </c>
      <c r="F15" s="139"/>
      <c r="G15" s="67"/>
      <c r="H15" s="67"/>
      <c r="I15" s="67"/>
      <c r="J15" s="67"/>
      <c r="K15" s="67"/>
    </row>
    <row r="16" spans="2:11" ht="36.75" hidden="1" customHeight="1" thickBot="1" x14ac:dyDescent="0.3">
      <c r="B16" s="244"/>
      <c r="C16" s="245"/>
      <c r="D16" s="246">
        <f>ROUND(IF(B15&gt;=2.46,2.46,IF((((B15*0.0314)+B15)&gt;=2.46),2.46, (B15*0.0314)+B15)),2)</f>
        <v>0</v>
      </c>
      <c r="E16" s="247"/>
      <c r="F16" s="139"/>
      <c r="G16" s="67"/>
      <c r="H16" s="67"/>
      <c r="I16" s="67"/>
      <c r="J16" s="67"/>
      <c r="K16" s="67"/>
    </row>
    <row r="17" spans="1:11" ht="31.5" customHeight="1" x14ac:dyDescent="0.3">
      <c r="B17" s="363" t="s">
        <v>88</v>
      </c>
      <c r="C17" s="364"/>
      <c r="D17" s="364"/>
      <c r="E17" s="365"/>
      <c r="F17" s="75"/>
      <c r="G17" s="67"/>
      <c r="H17" s="67"/>
      <c r="I17" s="67"/>
      <c r="J17" s="67"/>
      <c r="K17" s="67"/>
    </row>
    <row r="18" spans="1:11" ht="27" customHeight="1" thickBot="1" x14ac:dyDescent="0.35">
      <c r="B18" s="366"/>
      <c r="C18" s="367"/>
      <c r="D18" s="367"/>
      <c r="E18" s="368"/>
      <c r="F18" s="75"/>
      <c r="G18" s="67"/>
      <c r="H18" s="67"/>
      <c r="I18" s="67"/>
      <c r="J18" s="67"/>
      <c r="K18" s="67"/>
    </row>
    <row r="19" spans="1:11" ht="27" customHeight="1" thickBot="1" x14ac:dyDescent="0.35">
      <c r="B19" s="248"/>
      <c r="C19" s="347" t="s">
        <v>99</v>
      </c>
      <c r="D19" s="348"/>
      <c r="E19" s="349"/>
      <c r="F19" s="75"/>
      <c r="G19" s="67"/>
      <c r="H19" s="67"/>
      <c r="I19" s="67"/>
      <c r="J19" s="67"/>
      <c r="K19" s="67"/>
    </row>
    <row r="20" spans="1:11" ht="22.5" customHeight="1" x14ac:dyDescent="0.3">
      <c r="B20" s="76"/>
      <c r="C20" s="76"/>
      <c r="D20" s="76"/>
      <c r="E20" s="76"/>
      <c r="F20" s="67"/>
      <c r="G20" s="67"/>
      <c r="H20" s="67"/>
      <c r="I20" s="67"/>
      <c r="J20" s="67"/>
      <c r="K20" s="67"/>
    </row>
    <row r="21" spans="1:11" ht="25.5" customHeight="1" thickBot="1" x14ac:dyDescent="0.35">
      <c r="B21" s="384" t="s">
        <v>37</v>
      </c>
      <c r="C21" s="384"/>
      <c r="D21" s="384"/>
      <c r="E21" s="384"/>
      <c r="F21" s="67"/>
      <c r="G21" s="67"/>
      <c r="H21" s="67"/>
      <c r="I21" s="67"/>
      <c r="J21" s="67"/>
      <c r="K21" s="67"/>
    </row>
    <row r="22" spans="1:11" ht="27.75" customHeight="1" thickBot="1" x14ac:dyDescent="0.35">
      <c r="B22" s="351" t="s">
        <v>101</v>
      </c>
      <c r="C22" s="352"/>
      <c r="D22" s="352"/>
      <c r="E22" s="353"/>
      <c r="F22" s="67"/>
      <c r="G22" s="67"/>
      <c r="H22" s="67"/>
      <c r="I22" s="67"/>
      <c r="J22" s="67"/>
      <c r="K22" s="67"/>
    </row>
    <row r="23" spans="1:11" ht="27.75" customHeight="1" thickBot="1" x14ac:dyDescent="0.35">
      <c r="B23" s="351" t="s">
        <v>100</v>
      </c>
      <c r="C23" s="352"/>
      <c r="D23" s="352"/>
      <c r="E23" s="353"/>
      <c r="F23" s="67"/>
      <c r="G23" s="67"/>
      <c r="H23" s="67"/>
      <c r="I23" s="67"/>
      <c r="J23" s="67"/>
      <c r="K23" s="67"/>
    </row>
    <row r="24" spans="1:11" ht="27.75" customHeight="1" thickBot="1" x14ac:dyDescent="0.35">
      <c r="B24" s="351" t="s">
        <v>102</v>
      </c>
      <c r="C24" s="352"/>
      <c r="D24" s="352"/>
      <c r="E24" s="353"/>
      <c r="F24" s="67"/>
      <c r="G24" s="67"/>
      <c r="H24" s="67"/>
      <c r="I24" s="67"/>
      <c r="J24" s="67"/>
      <c r="K24" s="67"/>
    </row>
    <row r="25" spans="1:11" ht="27.75" customHeight="1" x14ac:dyDescent="0.3">
      <c r="B25" s="50"/>
      <c r="C25" s="50"/>
      <c r="D25" s="119" t="s">
        <v>38</v>
      </c>
      <c r="E25" s="50"/>
      <c r="F25" s="67"/>
      <c r="G25" s="67"/>
      <c r="H25" s="67"/>
      <c r="I25" s="67"/>
      <c r="J25" s="67"/>
      <c r="K25" s="67"/>
    </row>
    <row r="26" spans="1:11" ht="9.75" customHeight="1" x14ac:dyDescent="0.3">
      <c r="B26" s="67"/>
      <c r="C26" s="67"/>
      <c r="D26" s="67"/>
      <c r="E26" s="67"/>
      <c r="F26" s="67"/>
      <c r="G26" s="67"/>
      <c r="H26" s="67"/>
      <c r="I26" s="67"/>
      <c r="J26" s="67"/>
      <c r="K26" s="67"/>
    </row>
    <row r="27" spans="1:11" ht="15" customHeight="1" x14ac:dyDescent="0.3">
      <c r="A27" s="377" t="s">
        <v>41</v>
      </c>
      <c r="B27" s="377"/>
      <c r="C27" s="377"/>
      <c r="D27" s="377"/>
      <c r="E27" s="377"/>
      <c r="F27" s="377"/>
    </row>
    <row r="28" spans="1:11" x14ac:dyDescent="0.3">
      <c r="A28" s="377"/>
      <c r="B28" s="377"/>
      <c r="C28" s="377"/>
      <c r="D28" s="377"/>
      <c r="E28" s="377"/>
      <c r="F28" s="377"/>
    </row>
    <row r="29" spans="1:11" x14ac:dyDescent="0.3">
      <c r="A29" s="377"/>
      <c r="B29" s="377"/>
      <c r="C29" s="377"/>
      <c r="D29" s="377"/>
      <c r="E29" s="377"/>
      <c r="F29" s="377"/>
    </row>
    <row r="30" spans="1:11" x14ac:dyDescent="0.3"/>
    <row r="31" spans="1:11" x14ac:dyDescent="0.3"/>
    <row r="32" spans="1:11" x14ac:dyDescent="0.3"/>
    <row r="33" x14ac:dyDescent="0.3"/>
    <row r="34" x14ac:dyDescent="0.3"/>
  </sheetData>
  <sheetProtection password="CC5C" sheet="1" objects="1" scenarios="1"/>
  <mergeCells count="19">
    <mergeCell ref="A27:F29"/>
    <mergeCell ref="B24:E24"/>
    <mergeCell ref="B15:C15"/>
    <mergeCell ref="B13:C14"/>
    <mergeCell ref="B21:E21"/>
    <mergeCell ref="B23:E23"/>
    <mergeCell ref="B4:D4"/>
    <mergeCell ref="B8:D8"/>
    <mergeCell ref="C19:E19"/>
    <mergeCell ref="F1:F2"/>
    <mergeCell ref="B22:E22"/>
    <mergeCell ref="B5:C5"/>
    <mergeCell ref="B6:C6"/>
    <mergeCell ref="B7:C7"/>
    <mergeCell ref="B11:E11"/>
    <mergeCell ref="B17:E18"/>
    <mergeCell ref="B10:E10"/>
    <mergeCell ref="D13:E13"/>
    <mergeCell ref="B12:E12"/>
  </mergeCells>
  <hyperlinks>
    <hyperlink ref="B22" location="'SY 2012-13 Price Requirement'!A1" display="Click here to calculate the Weighted Average Price"/>
    <hyperlink ref="B23" location="'SY 2012-13 Non-Federal Contrib'!A1" display="Click here to calculate Non-Federal Source funds"/>
    <hyperlink ref="B22:E22" location="'SY 15-16 Price Calculator'!A1" display="Click here to go to SY 2015-16 Price Calculator"/>
    <hyperlink ref="B23:E23" location="'SY 15-16 NonFederal Calculator'!A1" display="Click here to go to SY 2015-16 Non-Federal Source Calculator"/>
    <hyperlink ref="D25" location="Instructions!A1" display="Go to Instructions"/>
    <hyperlink ref="B17:E18" location="'SY 10-11 Price Calculator'!A1" display="'SY 10-11 Price Calculator'!A1"/>
    <hyperlink ref="B24:E24" location="'SY 15-16 Split Calculator'!A1" display="Click here to go to SY 2015-16 Split Calculator"/>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1"/>
  <sheetViews>
    <sheetView zoomScaleNormal="100" workbookViewId="0">
      <selection activeCell="H14" sqref="H14"/>
    </sheetView>
  </sheetViews>
  <sheetFormatPr defaultColWidth="0" defaultRowHeight="14.4" zeroHeight="1" x14ac:dyDescent="0.3"/>
  <cols>
    <col min="1" max="1" width="7.44140625" style="68" customWidth="1"/>
    <col min="2" max="2" width="16.33203125" style="68" customWidth="1"/>
    <col min="3" max="3" width="12.5546875" style="68" customWidth="1"/>
    <col min="4" max="4" width="17.5546875" style="68" customWidth="1"/>
    <col min="5" max="5" width="20.109375" style="68" customWidth="1"/>
    <col min="6" max="6" width="7.33203125" style="68" customWidth="1"/>
    <col min="7" max="7" width="2.5546875" style="68" customWidth="1"/>
    <col min="8" max="8" width="7" style="68" customWidth="1"/>
    <col min="9" max="11" width="0" style="68" hidden="1" customWidth="1"/>
    <col min="12" max="12" width="12.88671875" style="68" hidden="1" customWidth="1"/>
    <col min="13" max="20" width="0" style="68" hidden="1" customWidth="1"/>
    <col min="21" max="16384" width="9.109375" style="68" hidden="1"/>
  </cols>
  <sheetData>
    <row r="1" spans="1:8" ht="15" x14ac:dyDescent="0.25">
      <c r="A1" s="67"/>
      <c r="B1" s="67"/>
      <c r="C1" s="67"/>
      <c r="D1" s="67"/>
      <c r="E1" s="67"/>
      <c r="F1" s="67"/>
      <c r="G1" s="67"/>
      <c r="H1" s="67"/>
    </row>
    <row r="2" spans="1:8" ht="15" x14ac:dyDescent="0.25">
      <c r="A2" s="67"/>
      <c r="B2" s="67"/>
      <c r="C2" s="67"/>
      <c r="D2" s="67"/>
      <c r="E2" s="67"/>
      <c r="F2" s="67"/>
      <c r="G2" s="67"/>
      <c r="H2" s="67"/>
    </row>
    <row r="3" spans="1:8" ht="15.75" thickBot="1" x14ac:dyDescent="0.3">
      <c r="A3" s="67"/>
      <c r="B3" s="67"/>
      <c r="C3" s="67"/>
      <c r="D3" s="67"/>
      <c r="E3" s="69"/>
      <c r="F3" s="67"/>
      <c r="G3" s="67"/>
      <c r="H3" s="67"/>
    </row>
    <row r="4" spans="1:8" ht="25.5" customHeight="1" thickBot="1" x14ac:dyDescent="0.45">
      <c r="A4" s="70"/>
      <c r="B4" s="71" t="s">
        <v>103</v>
      </c>
      <c r="C4" s="72"/>
      <c r="D4" s="72"/>
      <c r="E4" s="72"/>
      <c r="F4" s="72"/>
      <c r="G4" s="73"/>
      <c r="H4" s="73"/>
    </row>
    <row r="5" spans="1:8" ht="39.75" customHeight="1" x14ac:dyDescent="0.25">
      <c r="A5" s="77"/>
      <c r="B5" s="242" t="s">
        <v>38</v>
      </c>
      <c r="C5" s="77"/>
      <c r="D5" s="372" t="s">
        <v>94</v>
      </c>
      <c r="E5" s="373"/>
      <c r="F5" s="75"/>
      <c r="G5" s="75"/>
      <c r="H5" s="75"/>
    </row>
    <row r="6" spans="1:8" ht="66" customHeight="1" x14ac:dyDescent="0.25">
      <c r="A6" s="77"/>
      <c r="B6" s="77"/>
      <c r="C6" s="77"/>
      <c r="D6" s="206" t="s">
        <v>32</v>
      </c>
      <c r="E6" s="207" t="s">
        <v>72</v>
      </c>
      <c r="F6" s="75"/>
      <c r="G6" s="75"/>
      <c r="H6" s="75"/>
    </row>
    <row r="7" spans="1:8" ht="27.75" customHeight="1" x14ac:dyDescent="0.25">
      <c r="A7" s="77"/>
      <c r="B7" s="77"/>
      <c r="C7" s="77"/>
      <c r="D7" s="48">
        <f>'Unrounded Requirement Finder'!D7</f>
        <v>0</v>
      </c>
      <c r="E7" s="49">
        <f>ROUND(IF(D7&gt;3.16,D7,FLOOR(D7,0.05)),2)</f>
        <v>0</v>
      </c>
      <c r="F7" s="75"/>
      <c r="G7" s="75"/>
      <c r="H7" s="75"/>
    </row>
    <row r="8" spans="1:8" s="79" customFormat="1" ht="40.5" customHeight="1" thickBot="1" x14ac:dyDescent="0.3">
      <c r="A8" s="77"/>
      <c r="B8" s="77"/>
      <c r="C8" s="77"/>
      <c r="D8" s="419" t="s">
        <v>104</v>
      </c>
      <c r="E8" s="420"/>
      <c r="F8" s="78"/>
      <c r="G8" s="78"/>
      <c r="H8" s="78"/>
    </row>
    <row r="9" spans="1:8" ht="9.75" customHeight="1" thickBot="1" x14ac:dyDescent="0.45">
      <c r="A9" s="74"/>
      <c r="B9" s="75"/>
      <c r="C9" s="75"/>
      <c r="D9" s="75"/>
      <c r="E9" s="75"/>
      <c r="F9" s="75"/>
      <c r="G9" s="75"/>
      <c r="H9" s="75"/>
    </row>
    <row r="10" spans="1:8" ht="15.75" customHeight="1" thickBot="1" x14ac:dyDescent="0.35">
      <c r="A10" s="67"/>
      <c r="B10" s="432" t="s">
        <v>105</v>
      </c>
      <c r="C10" s="433"/>
      <c r="D10" s="433"/>
      <c r="E10" s="434"/>
      <c r="F10" s="67"/>
      <c r="G10" s="67"/>
      <c r="H10" s="67"/>
    </row>
    <row r="11" spans="1:8" ht="15" customHeight="1" x14ac:dyDescent="0.3">
      <c r="A11" s="67"/>
      <c r="B11" s="413" t="s">
        <v>106</v>
      </c>
      <c r="C11" s="414"/>
      <c r="D11" s="414"/>
      <c r="E11" s="415"/>
      <c r="F11" s="80"/>
      <c r="G11" s="81"/>
      <c r="H11" s="67"/>
    </row>
    <row r="12" spans="1:8" ht="15" thickBot="1" x14ac:dyDescent="0.35">
      <c r="A12" s="67"/>
      <c r="B12" s="416"/>
      <c r="C12" s="417"/>
      <c r="D12" s="417"/>
      <c r="E12" s="418"/>
      <c r="F12" s="80"/>
      <c r="G12" s="80"/>
      <c r="H12" s="67"/>
    </row>
    <row r="13" spans="1:8" ht="44.25" customHeight="1" x14ac:dyDescent="0.25">
      <c r="A13" s="67"/>
      <c r="B13" s="140" t="s">
        <v>10</v>
      </c>
      <c r="C13" s="141" t="s">
        <v>11</v>
      </c>
      <c r="D13" s="141" t="s">
        <v>12</v>
      </c>
      <c r="E13" s="142" t="s">
        <v>111</v>
      </c>
      <c r="F13" s="82"/>
      <c r="G13" s="82"/>
      <c r="H13" s="67"/>
    </row>
    <row r="14" spans="1:8" ht="15.75" customHeight="1" x14ac:dyDescent="0.3">
      <c r="A14" s="83" t="s">
        <v>13</v>
      </c>
      <c r="B14" s="143"/>
      <c r="C14" s="144"/>
      <c r="D14" s="84">
        <f t="shared" ref="D14:D23" si="0">B14*C14</f>
        <v>0</v>
      </c>
      <c r="E14" s="410"/>
      <c r="F14" s="82"/>
      <c r="G14" s="82"/>
      <c r="H14" s="67"/>
    </row>
    <row r="15" spans="1:8" x14ac:dyDescent="0.3">
      <c r="A15" s="83" t="s">
        <v>14</v>
      </c>
      <c r="B15" s="143"/>
      <c r="C15" s="144"/>
      <c r="D15" s="84">
        <f t="shared" si="0"/>
        <v>0</v>
      </c>
      <c r="E15" s="411"/>
      <c r="F15" s="82"/>
      <c r="G15" s="82"/>
      <c r="H15" s="67"/>
    </row>
    <row r="16" spans="1:8" x14ac:dyDescent="0.3">
      <c r="A16" s="83" t="s">
        <v>15</v>
      </c>
      <c r="B16" s="143"/>
      <c r="C16" s="144"/>
      <c r="D16" s="84">
        <f t="shared" si="0"/>
        <v>0</v>
      </c>
      <c r="E16" s="411"/>
      <c r="F16" s="76"/>
      <c r="G16" s="76"/>
      <c r="H16" s="67"/>
    </row>
    <row r="17" spans="1:8" x14ac:dyDescent="0.3">
      <c r="A17" s="83" t="s">
        <v>16</v>
      </c>
      <c r="B17" s="143"/>
      <c r="C17" s="144"/>
      <c r="D17" s="84">
        <f t="shared" si="0"/>
        <v>0</v>
      </c>
      <c r="E17" s="411"/>
      <c r="F17" s="76"/>
      <c r="G17" s="76"/>
      <c r="H17" s="67"/>
    </row>
    <row r="18" spans="1:8" ht="15" customHeight="1" x14ac:dyDescent="0.3">
      <c r="A18" s="83" t="s">
        <v>17</v>
      </c>
      <c r="B18" s="143"/>
      <c r="C18" s="144"/>
      <c r="D18" s="84">
        <f t="shared" si="0"/>
        <v>0</v>
      </c>
      <c r="E18" s="411"/>
      <c r="F18" s="76"/>
      <c r="G18" s="76"/>
      <c r="H18" s="67"/>
    </row>
    <row r="19" spans="1:8" ht="16.5" customHeight="1" x14ac:dyDescent="0.3">
      <c r="A19" s="83" t="s">
        <v>18</v>
      </c>
      <c r="B19" s="143"/>
      <c r="C19" s="144"/>
      <c r="D19" s="84">
        <f t="shared" si="0"/>
        <v>0</v>
      </c>
      <c r="E19" s="411"/>
      <c r="F19" s="76"/>
      <c r="G19" s="76"/>
      <c r="H19" s="67"/>
    </row>
    <row r="20" spans="1:8" ht="15" customHeight="1" x14ac:dyDescent="0.3">
      <c r="A20" s="83" t="s">
        <v>19</v>
      </c>
      <c r="B20" s="143"/>
      <c r="C20" s="144"/>
      <c r="D20" s="84">
        <f t="shared" si="0"/>
        <v>0</v>
      </c>
      <c r="E20" s="411"/>
      <c r="F20" s="76"/>
      <c r="G20" s="76"/>
      <c r="H20" s="67"/>
    </row>
    <row r="21" spans="1:8" ht="15" customHeight="1" x14ac:dyDescent="0.3">
      <c r="A21" s="83" t="s">
        <v>20</v>
      </c>
      <c r="B21" s="143"/>
      <c r="C21" s="144"/>
      <c r="D21" s="84">
        <f t="shared" si="0"/>
        <v>0</v>
      </c>
      <c r="E21" s="411"/>
      <c r="F21" s="76"/>
      <c r="G21" s="76"/>
      <c r="H21" s="67"/>
    </row>
    <row r="22" spans="1:8" ht="15" customHeight="1" x14ac:dyDescent="0.3">
      <c r="A22" s="83" t="s">
        <v>21</v>
      </c>
      <c r="B22" s="143"/>
      <c r="C22" s="144"/>
      <c r="D22" s="84">
        <f t="shared" si="0"/>
        <v>0</v>
      </c>
      <c r="E22" s="411"/>
      <c r="F22" s="76"/>
      <c r="G22" s="76"/>
      <c r="H22" s="67"/>
    </row>
    <row r="23" spans="1:8" ht="15" customHeight="1" x14ac:dyDescent="0.3">
      <c r="A23" s="83" t="s">
        <v>22</v>
      </c>
      <c r="B23" s="143"/>
      <c r="C23" s="144"/>
      <c r="D23" s="84">
        <f t="shared" si="0"/>
        <v>0</v>
      </c>
      <c r="E23" s="412"/>
      <c r="F23" s="76"/>
      <c r="G23" s="76"/>
      <c r="H23" s="67"/>
    </row>
    <row r="24" spans="1:8" x14ac:dyDescent="0.3">
      <c r="A24" s="85" t="s">
        <v>23</v>
      </c>
      <c r="B24" s="86">
        <f>SUM(B14:B23)</f>
        <v>0</v>
      </c>
      <c r="C24" s="87"/>
      <c r="D24" s="88">
        <f>SUM(D14:D23)</f>
        <v>0</v>
      </c>
      <c r="E24" s="89">
        <f>ROUND((IF(D24=0,0,IF(B24=0,0,D24/B24))),2)</f>
        <v>0</v>
      </c>
      <c r="F24" s="90"/>
      <c r="G24" s="91"/>
      <c r="H24" s="67"/>
    </row>
    <row r="25" spans="1:8" ht="18" customHeight="1" x14ac:dyDescent="0.3">
      <c r="A25" s="85"/>
      <c r="B25" s="421" t="s">
        <v>216</v>
      </c>
      <c r="C25" s="422"/>
      <c r="D25" s="422"/>
      <c r="E25" s="423"/>
      <c r="F25" s="90"/>
      <c r="G25" s="91"/>
      <c r="H25" s="67"/>
    </row>
    <row r="26" spans="1:8" ht="21.75" customHeight="1" thickBot="1" x14ac:dyDescent="0.35">
      <c r="A26" s="85"/>
      <c r="B26" s="424"/>
      <c r="C26" s="425"/>
      <c r="D26" s="425"/>
      <c r="E26" s="426"/>
      <c r="F26" s="90"/>
      <c r="G26" s="91"/>
      <c r="H26" s="67"/>
    </row>
    <row r="27" spans="1:8" ht="9.75" customHeight="1" thickBot="1" x14ac:dyDescent="0.35">
      <c r="A27" s="85"/>
      <c r="B27" s="92"/>
      <c r="C27" s="93"/>
      <c r="D27" s="94"/>
      <c r="E27" s="90"/>
      <c r="F27" s="90"/>
      <c r="G27" s="91"/>
      <c r="H27" s="67"/>
    </row>
    <row r="28" spans="1:8" ht="15" customHeight="1" x14ac:dyDescent="0.3">
      <c r="A28" s="67"/>
      <c r="B28" s="67"/>
      <c r="C28" s="67"/>
      <c r="D28" s="427" t="s">
        <v>107</v>
      </c>
      <c r="E28" s="428"/>
      <c r="F28" s="90"/>
      <c r="G28" s="91"/>
      <c r="H28" s="67"/>
    </row>
    <row r="29" spans="1:8" ht="15.75" customHeight="1" x14ac:dyDescent="0.3">
      <c r="A29" s="67"/>
      <c r="B29" s="67"/>
      <c r="C29" s="95"/>
      <c r="D29" s="429"/>
      <c r="E29" s="430"/>
      <c r="F29" s="90"/>
      <c r="G29" s="91"/>
      <c r="H29" s="67"/>
    </row>
    <row r="30" spans="1:8" ht="18.75" customHeight="1" thickBot="1" x14ac:dyDescent="0.35">
      <c r="A30" s="67"/>
      <c r="B30" s="95"/>
      <c r="C30" s="95"/>
      <c r="D30" s="431">
        <f>IF(E24=0,0,IF(E7-E24&lt;=0,0,E7-E24))</f>
        <v>0</v>
      </c>
      <c r="E30" s="401"/>
      <c r="F30" s="90"/>
      <c r="G30" s="91"/>
      <c r="H30" s="67"/>
    </row>
    <row r="31" spans="1:8" ht="10.5" customHeight="1" thickBot="1" x14ac:dyDescent="0.35">
      <c r="A31" s="67"/>
      <c r="B31" s="95"/>
      <c r="C31" s="95"/>
      <c r="D31" s="94"/>
      <c r="E31" s="90"/>
      <c r="F31" s="90"/>
      <c r="G31" s="91"/>
      <c r="H31" s="67"/>
    </row>
    <row r="32" spans="1:8" ht="15.75" customHeight="1" x14ac:dyDescent="0.3">
      <c r="A32" s="67"/>
      <c r="B32" s="95"/>
      <c r="C32" s="95"/>
      <c r="D32" s="406" t="s">
        <v>108</v>
      </c>
      <c r="E32" s="407"/>
      <c r="F32" s="90"/>
      <c r="G32" s="91"/>
      <c r="H32" s="67"/>
    </row>
    <row r="33" spans="1:8" ht="15.75" customHeight="1" x14ac:dyDescent="0.3">
      <c r="A33" s="67"/>
      <c r="B33" s="67"/>
      <c r="C33" s="67"/>
      <c r="D33" s="408"/>
      <c r="E33" s="409"/>
      <c r="F33" s="90"/>
      <c r="G33" s="91"/>
      <c r="H33" s="67"/>
    </row>
    <row r="34" spans="1:8" ht="15" thickBot="1" x14ac:dyDescent="0.35">
      <c r="A34" s="67"/>
      <c r="B34" s="67"/>
      <c r="C34" s="67"/>
      <c r="D34" s="400">
        <f>IF(E24=0,0,IF(D30&gt;0.1,E24+0.1,IF(D30=0,"No price increase necessary",E24+D30)))</f>
        <v>0</v>
      </c>
      <c r="E34" s="401"/>
      <c r="F34" s="90"/>
      <c r="G34" s="67"/>
      <c r="H34" s="96"/>
    </row>
    <row r="35" spans="1:8" ht="15" thickBot="1" x14ac:dyDescent="0.35">
      <c r="A35" s="67"/>
      <c r="B35" s="67"/>
      <c r="C35" s="67"/>
      <c r="D35" s="94"/>
      <c r="E35" s="90"/>
      <c r="F35" s="90"/>
      <c r="G35" s="67"/>
      <c r="H35" s="96"/>
    </row>
    <row r="36" spans="1:8" ht="15.75" customHeight="1" x14ac:dyDescent="0.3">
      <c r="A36" s="67"/>
      <c r="B36" s="67"/>
      <c r="C36" s="67"/>
      <c r="D36" s="396" t="s">
        <v>109</v>
      </c>
      <c r="E36" s="397"/>
      <c r="F36" s="90"/>
      <c r="G36" s="97"/>
      <c r="H36" s="96"/>
    </row>
    <row r="37" spans="1:8" ht="15.75" customHeight="1" x14ac:dyDescent="0.3">
      <c r="A37" s="67"/>
      <c r="B37" s="67"/>
      <c r="C37" s="67"/>
      <c r="D37" s="398"/>
      <c r="E37" s="399"/>
      <c r="F37" s="90"/>
      <c r="G37" s="97"/>
      <c r="H37" s="96"/>
    </row>
    <row r="38" spans="1:8" ht="15" thickBot="1" x14ac:dyDescent="0.35">
      <c r="A38" s="67"/>
      <c r="B38" s="67"/>
      <c r="C38" s="67"/>
      <c r="D38" s="400">
        <f>IF(D30&gt;0.1,D30-0.1,0)</f>
        <v>0</v>
      </c>
      <c r="E38" s="401"/>
      <c r="F38" s="90"/>
      <c r="G38" s="97"/>
      <c r="H38" s="96"/>
    </row>
    <row r="39" spans="1:8" ht="15" thickBot="1" x14ac:dyDescent="0.35">
      <c r="A39" s="67"/>
      <c r="B39" s="98"/>
      <c r="C39" s="67"/>
      <c r="D39" s="94"/>
      <c r="E39" s="90"/>
      <c r="F39" s="90"/>
      <c r="G39" s="97"/>
      <c r="H39" s="96"/>
    </row>
    <row r="40" spans="1:8" x14ac:dyDescent="0.3">
      <c r="A40" s="67"/>
      <c r="B40" s="98"/>
      <c r="C40" s="67"/>
      <c r="D40" s="396" t="s">
        <v>110</v>
      </c>
      <c r="E40" s="397"/>
      <c r="F40" s="90"/>
      <c r="G40" s="97"/>
      <c r="H40" s="96"/>
    </row>
    <row r="41" spans="1:8" x14ac:dyDescent="0.3">
      <c r="A41" s="67"/>
      <c r="B41" s="98"/>
      <c r="C41" s="67"/>
      <c r="D41" s="398"/>
      <c r="E41" s="399"/>
      <c r="F41" s="90"/>
      <c r="G41" s="97"/>
      <c r="H41" s="96"/>
    </row>
    <row r="42" spans="1:8" ht="15" thickBot="1" x14ac:dyDescent="0.35">
      <c r="A42" s="402" t="s">
        <v>140</v>
      </c>
      <c r="B42" s="402"/>
      <c r="C42" s="328"/>
      <c r="D42" s="400">
        <f>IF(E24=0,0,IF(D38&gt;0,0,IF(D30&gt;0,0,E24-E7)))</f>
        <v>0</v>
      </c>
      <c r="E42" s="401"/>
      <c r="F42" s="90"/>
      <c r="G42" s="97"/>
      <c r="H42" s="96"/>
    </row>
    <row r="43" spans="1:8" x14ac:dyDescent="0.3">
      <c r="A43" s="67"/>
      <c r="B43" s="67"/>
      <c r="C43" s="67"/>
      <c r="D43" s="67"/>
      <c r="E43" s="67"/>
      <c r="F43" s="99"/>
      <c r="G43" s="97"/>
      <c r="H43" s="96"/>
    </row>
    <row r="44" spans="1:8" ht="25.5" customHeight="1" x14ac:dyDescent="0.5">
      <c r="A44" s="100"/>
      <c r="B44" s="100" t="s">
        <v>35</v>
      </c>
      <c r="C44" s="101"/>
      <c r="D44" s="101"/>
      <c r="E44" s="101"/>
      <c r="F44" s="101"/>
      <c r="G44" s="101"/>
      <c r="H44" s="101"/>
    </row>
    <row r="45" spans="1:8" ht="15" thickBot="1" x14ac:dyDescent="0.35">
      <c r="A45" s="67"/>
      <c r="B45" s="67"/>
      <c r="C45" s="67"/>
      <c r="D45" s="67"/>
      <c r="E45" s="67"/>
      <c r="F45" s="67"/>
      <c r="G45" s="97"/>
      <c r="H45" s="96"/>
    </row>
    <row r="46" spans="1:8" ht="15" thickBot="1" x14ac:dyDescent="0.35">
      <c r="A46" s="386" t="s">
        <v>9</v>
      </c>
      <c r="B46" s="387"/>
      <c r="C46" s="387"/>
      <c r="D46" s="387"/>
      <c r="E46" s="387"/>
      <c r="F46" s="388"/>
      <c r="G46" s="97"/>
      <c r="H46" s="96"/>
    </row>
    <row r="47" spans="1:8" x14ac:dyDescent="0.3">
      <c r="A47" s="389" t="s">
        <v>26</v>
      </c>
      <c r="B47" s="390"/>
      <c r="C47" s="390"/>
      <c r="D47" s="390"/>
      <c r="E47" s="390"/>
      <c r="F47" s="391"/>
      <c r="G47" s="97"/>
      <c r="H47" s="96"/>
    </row>
    <row r="48" spans="1:8" ht="15" thickBot="1" x14ac:dyDescent="0.35">
      <c r="A48" s="392"/>
      <c r="B48" s="393"/>
      <c r="C48" s="393"/>
      <c r="D48" s="393"/>
      <c r="E48" s="393"/>
      <c r="F48" s="394"/>
      <c r="G48" s="97"/>
      <c r="H48" s="96"/>
    </row>
    <row r="49" spans="1:8" ht="28.8" x14ac:dyDescent="0.3">
      <c r="A49" s="102"/>
      <c r="B49" s="146" t="s">
        <v>10</v>
      </c>
      <c r="C49" s="147" t="s">
        <v>11</v>
      </c>
      <c r="D49" s="147" t="s">
        <v>12</v>
      </c>
      <c r="E49" s="142" t="s">
        <v>27</v>
      </c>
      <c r="F49" s="103"/>
      <c r="G49" s="97"/>
      <c r="H49" s="96"/>
    </row>
    <row r="50" spans="1:8" x14ac:dyDescent="0.3">
      <c r="A50" s="104" t="s">
        <v>13</v>
      </c>
      <c r="B50" s="143"/>
      <c r="C50" s="144"/>
      <c r="D50" s="105">
        <f t="shared" ref="D50:D59" si="1">B50*C50</f>
        <v>0</v>
      </c>
      <c r="E50" s="403"/>
      <c r="F50" s="103"/>
      <c r="G50" s="97"/>
      <c r="H50" s="96"/>
    </row>
    <row r="51" spans="1:8" x14ac:dyDescent="0.3">
      <c r="A51" s="104" t="s">
        <v>14</v>
      </c>
      <c r="B51" s="143"/>
      <c r="C51" s="144"/>
      <c r="D51" s="105">
        <f t="shared" si="1"/>
        <v>0</v>
      </c>
      <c r="E51" s="404"/>
      <c r="F51" s="103"/>
      <c r="G51" s="97"/>
      <c r="H51" s="96"/>
    </row>
    <row r="52" spans="1:8" x14ac:dyDescent="0.3">
      <c r="A52" s="104" t="s">
        <v>15</v>
      </c>
      <c r="B52" s="143"/>
      <c r="C52" s="144"/>
      <c r="D52" s="105">
        <f t="shared" si="1"/>
        <v>0</v>
      </c>
      <c r="E52" s="404"/>
      <c r="F52" s="103"/>
      <c r="G52" s="97"/>
      <c r="H52" s="96"/>
    </row>
    <row r="53" spans="1:8" x14ac:dyDescent="0.3">
      <c r="A53" s="104" t="s">
        <v>16</v>
      </c>
      <c r="B53" s="143"/>
      <c r="C53" s="144"/>
      <c r="D53" s="105">
        <f t="shared" si="1"/>
        <v>0</v>
      </c>
      <c r="E53" s="404"/>
      <c r="F53" s="103"/>
      <c r="G53" s="97"/>
      <c r="H53" s="96"/>
    </row>
    <row r="54" spans="1:8" x14ac:dyDescent="0.3">
      <c r="A54" s="104" t="s">
        <v>17</v>
      </c>
      <c r="B54" s="143"/>
      <c r="C54" s="144"/>
      <c r="D54" s="105">
        <f t="shared" si="1"/>
        <v>0</v>
      </c>
      <c r="E54" s="404"/>
      <c r="F54" s="103"/>
      <c r="G54" s="97"/>
      <c r="H54" s="96"/>
    </row>
    <row r="55" spans="1:8" x14ac:dyDescent="0.3">
      <c r="A55" s="104" t="s">
        <v>18</v>
      </c>
      <c r="B55" s="143"/>
      <c r="C55" s="144"/>
      <c r="D55" s="105">
        <f t="shared" si="1"/>
        <v>0</v>
      </c>
      <c r="E55" s="404"/>
      <c r="F55" s="103"/>
      <c r="G55" s="97"/>
      <c r="H55" s="96"/>
    </row>
    <row r="56" spans="1:8" x14ac:dyDescent="0.3">
      <c r="A56" s="104" t="s">
        <v>19</v>
      </c>
      <c r="B56" s="143"/>
      <c r="C56" s="144"/>
      <c r="D56" s="105">
        <f t="shared" si="1"/>
        <v>0</v>
      </c>
      <c r="E56" s="404"/>
      <c r="F56" s="103"/>
      <c r="G56" s="97"/>
      <c r="H56" s="96"/>
    </row>
    <row r="57" spans="1:8" x14ac:dyDescent="0.3">
      <c r="A57" s="104" t="s">
        <v>20</v>
      </c>
      <c r="B57" s="143"/>
      <c r="C57" s="144"/>
      <c r="D57" s="105">
        <f t="shared" si="1"/>
        <v>0</v>
      </c>
      <c r="E57" s="404"/>
      <c r="F57" s="103"/>
      <c r="G57" s="97"/>
      <c r="H57" s="96"/>
    </row>
    <row r="58" spans="1:8" x14ac:dyDescent="0.3">
      <c r="A58" s="104" t="s">
        <v>21</v>
      </c>
      <c r="B58" s="143"/>
      <c r="C58" s="144"/>
      <c r="D58" s="84">
        <f t="shared" si="1"/>
        <v>0</v>
      </c>
      <c r="E58" s="404"/>
      <c r="F58" s="103"/>
      <c r="G58" s="97"/>
      <c r="H58" s="96"/>
    </row>
    <row r="59" spans="1:8" x14ac:dyDescent="0.3">
      <c r="A59" s="104" t="s">
        <v>22</v>
      </c>
      <c r="B59" s="143"/>
      <c r="C59" s="144"/>
      <c r="D59" s="84">
        <f t="shared" si="1"/>
        <v>0</v>
      </c>
      <c r="E59" s="405"/>
      <c r="F59" s="103"/>
      <c r="G59" s="97"/>
      <c r="H59" s="96"/>
    </row>
    <row r="60" spans="1:8" ht="15" thickBot="1" x14ac:dyDescent="0.35">
      <c r="A60" s="106" t="s">
        <v>23</v>
      </c>
      <c r="B60" s="107">
        <f>SUM(B50:B59)</f>
        <v>0</v>
      </c>
      <c r="C60" s="108"/>
      <c r="D60" s="109">
        <f>SUM(D50:D59)</f>
        <v>0</v>
      </c>
      <c r="E60" s="110">
        <f>(IF(D60=0,0,IF(B60=0,0,D60/B60)))</f>
        <v>0</v>
      </c>
      <c r="F60" s="103"/>
      <c r="G60" s="97"/>
      <c r="H60" s="96"/>
    </row>
    <row r="61" spans="1:8" ht="15" thickBot="1" x14ac:dyDescent="0.35">
      <c r="A61" s="111"/>
      <c r="B61" s="112"/>
      <c r="C61" s="112"/>
      <c r="D61" s="112"/>
      <c r="E61" s="113">
        <f>ROUND(E60,2)</f>
        <v>0</v>
      </c>
      <c r="F61" s="114"/>
      <c r="G61" s="97"/>
      <c r="H61" s="96"/>
    </row>
    <row r="62" spans="1:8" ht="15" thickBot="1" x14ac:dyDescent="0.35">
      <c r="A62" s="111"/>
      <c r="B62" s="395"/>
      <c r="C62" s="395"/>
      <c r="D62" s="115"/>
      <c r="E62" s="112"/>
      <c r="F62" s="114"/>
      <c r="G62" s="97"/>
      <c r="H62" s="96"/>
    </row>
    <row r="63" spans="1:8" ht="19.5" customHeight="1" x14ac:dyDescent="0.3">
      <c r="A63" s="385" t="s">
        <v>25</v>
      </c>
      <c r="B63" s="385"/>
      <c r="C63" s="385"/>
      <c r="D63" s="385"/>
      <c r="E63" s="385"/>
      <c r="F63" s="385"/>
      <c r="G63" s="385"/>
      <c r="H63" s="385"/>
    </row>
    <row r="64" spans="1:8" ht="19.5" customHeight="1" x14ac:dyDescent="0.3">
      <c r="A64" s="385"/>
      <c r="B64" s="385"/>
      <c r="C64" s="385"/>
      <c r="D64" s="385"/>
      <c r="E64" s="385"/>
      <c r="F64" s="385"/>
      <c r="G64" s="385"/>
      <c r="H64" s="385"/>
    </row>
    <row r="65" spans="1:8" x14ac:dyDescent="0.3">
      <c r="A65" s="67"/>
      <c r="B65" s="67"/>
      <c r="C65" s="67"/>
      <c r="D65" s="67"/>
      <c r="E65" s="67"/>
      <c r="F65" s="67"/>
      <c r="G65" s="67"/>
      <c r="H65" s="67"/>
    </row>
    <row r="66" spans="1:8" ht="15" hidden="1" x14ac:dyDescent="0.25"/>
    <row r="67" spans="1:8" ht="15" hidden="1" x14ac:dyDescent="0.25"/>
    <row r="68" spans="1:8" ht="15" hidden="1" x14ac:dyDescent="0.25"/>
    <row r="69" spans="1:8" ht="15" hidden="1" x14ac:dyDescent="0.25"/>
    <row r="70" spans="1:8" ht="15" hidden="1" x14ac:dyDescent="0.25"/>
    <row r="71" spans="1:8" ht="15" hidden="1" x14ac:dyDescent="0.25"/>
    <row r="72" spans="1:8" ht="15" hidden="1" x14ac:dyDescent="0.25"/>
    <row r="73" spans="1:8" ht="15" hidden="1" x14ac:dyDescent="0.25"/>
    <row r="74" spans="1:8" ht="15" hidden="1" x14ac:dyDescent="0.25"/>
    <row r="75" spans="1:8" ht="15" hidden="1" x14ac:dyDescent="0.25"/>
    <row r="76" spans="1:8" ht="15" hidden="1" x14ac:dyDescent="0.25"/>
    <row r="77" spans="1:8" ht="15" hidden="1" x14ac:dyDescent="0.25"/>
    <row r="78" spans="1:8" ht="15" hidden="1" x14ac:dyDescent="0.25"/>
    <row r="79" spans="1:8" ht="15" hidden="1" x14ac:dyDescent="0.25"/>
    <row r="80" spans="1:8"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sheetData>
  <sheetProtection password="CC30" sheet="1" objects="1" scenarios="1"/>
  <mergeCells count="20">
    <mergeCell ref="D34:E34"/>
    <mergeCell ref="D32:E33"/>
    <mergeCell ref="E14:E23"/>
    <mergeCell ref="B11:E12"/>
    <mergeCell ref="D5:E5"/>
    <mergeCell ref="D8:E8"/>
    <mergeCell ref="B25:E26"/>
    <mergeCell ref="D28:E29"/>
    <mergeCell ref="D30:E30"/>
    <mergeCell ref="B10:E10"/>
    <mergeCell ref="A63:H64"/>
    <mergeCell ref="A46:F46"/>
    <mergeCell ref="A47:F48"/>
    <mergeCell ref="B62:C62"/>
    <mergeCell ref="D36:E37"/>
    <mergeCell ref="D38:E38"/>
    <mergeCell ref="D40:E41"/>
    <mergeCell ref="D42:E42"/>
    <mergeCell ref="A42:C42"/>
    <mergeCell ref="E50:E59"/>
  </mergeCells>
  <hyperlinks>
    <hyperlink ref="A42:C42" location="'SY 2015-2016 REPORT'!A1" display="Go to SY2015-2016 Report"/>
    <hyperlink ref="B5" location="Instructions!A1" display="Go to Instructions"/>
  </hyperlinks>
  <pageMargins left="0.4" right="0.4" top="0.5" bottom="0.5" header="0.55000000000000004" footer="0.55000000000000004"/>
  <pageSetup scale="65" orientation="portrait" r:id="rId1"/>
  <ignoredErrors>
    <ignoredError sqref="A14:A23 A50:A5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85"/>
  <sheetViews>
    <sheetView showGridLines="0" topLeftCell="A5" zoomScaleNormal="100" workbookViewId="0">
      <selection activeCell="D23" sqref="D23"/>
    </sheetView>
  </sheetViews>
  <sheetFormatPr defaultColWidth="0" defaultRowHeight="15" customHeight="1" zeroHeight="1" x14ac:dyDescent="0.3"/>
  <cols>
    <col min="1" max="1" width="14.109375" style="68" customWidth="1"/>
    <col min="2" max="2" width="6" style="68" customWidth="1"/>
    <col min="3" max="3" width="17.5546875" style="68" customWidth="1"/>
    <col min="4" max="4" width="27.88671875" style="68" customWidth="1"/>
    <col min="5" max="5" width="29.88671875" style="68" customWidth="1"/>
    <col min="6" max="6" width="17.6640625" style="68" customWidth="1"/>
    <col min="7" max="16384" width="9.109375" style="68" hidden="1"/>
  </cols>
  <sheetData>
    <row r="1" spans="1:6" x14ac:dyDescent="0.25">
      <c r="A1" s="67"/>
      <c r="B1" s="67"/>
      <c r="C1" s="67"/>
      <c r="D1" s="67"/>
      <c r="E1" s="67"/>
      <c r="F1" s="67"/>
    </row>
    <row r="2" spans="1:6" x14ac:dyDescent="0.25">
      <c r="A2" s="67"/>
      <c r="B2" s="67"/>
      <c r="C2" s="67"/>
      <c r="D2" s="67"/>
      <c r="E2" s="67"/>
      <c r="F2" s="67"/>
    </row>
    <row r="3" spans="1:6" ht="15.75" thickBot="1" x14ac:dyDescent="0.3">
      <c r="A3" s="67"/>
      <c r="B3" s="67"/>
      <c r="C3" s="67"/>
      <c r="D3" s="67"/>
      <c r="E3" s="67"/>
      <c r="F3" s="67"/>
    </row>
    <row r="4" spans="1:6" s="101" customFormat="1" ht="27" thickBot="1" x14ac:dyDescent="0.45">
      <c r="A4" s="117" t="s">
        <v>113</v>
      </c>
      <c r="B4" s="117"/>
      <c r="C4" s="117"/>
      <c r="D4" s="117"/>
      <c r="E4" s="117"/>
      <c r="F4" s="117"/>
    </row>
    <row r="5" spans="1:6" s="99" customFormat="1" ht="33.75" customHeight="1" x14ac:dyDescent="0.4">
      <c r="A5" s="453" t="s">
        <v>38</v>
      </c>
      <c r="B5" s="453"/>
      <c r="C5" s="454"/>
      <c r="D5" s="372" t="s">
        <v>94</v>
      </c>
      <c r="E5" s="373"/>
      <c r="F5" s="120"/>
    </row>
    <row r="6" spans="1:6" s="99" customFormat="1" ht="55.5" customHeight="1" x14ac:dyDescent="0.4">
      <c r="A6" s="120"/>
      <c r="B6" s="120"/>
      <c r="C6" s="120"/>
      <c r="D6" s="206" t="s">
        <v>32</v>
      </c>
      <c r="E6" s="207" t="s">
        <v>74</v>
      </c>
      <c r="F6" s="120"/>
    </row>
    <row r="7" spans="1:6" s="101" customFormat="1" ht="29.25" customHeight="1" x14ac:dyDescent="0.4">
      <c r="A7" s="120"/>
      <c r="B7" s="120"/>
      <c r="C7" s="120"/>
      <c r="D7" s="48">
        <f>'Unrounded Requirement Finder'!D7</f>
        <v>0</v>
      </c>
      <c r="E7" s="49">
        <f>ROUND(IF(D7&gt;3.16,D7,FLOOR(D7,0.05)),2)</f>
        <v>0</v>
      </c>
      <c r="F7" s="120"/>
    </row>
    <row r="8" spans="1:6" s="101" customFormat="1" ht="39" customHeight="1" thickBot="1" x14ac:dyDescent="0.45">
      <c r="A8" s="120"/>
      <c r="B8" s="120"/>
      <c r="C8" s="120"/>
      <c r="D8" s="419" t="s">
        <v>104</v>
      </c>
      <c r="E8" s="420"/>
      <c r="F8" s="120"/>
    </row>
    <row r="9" spans="1:6" s="101" customFormat="1" ht="9" customHeight="1" thickBot="1" x14ac:dyDescent="0.45">
      <c r="A9" s="120"/>
      <c r="B9" s="120"/>
      <c r="C9" s="120"/>
      <c r="D9" s="151"/>
      <c r="E9" s="152"/>
      <c r="F9" s="120"/>
    </row>
    <row r="10" spans="1:6" s="101" customFormat="1" ht="18" customHeight="1" x14ac:dyDescent="0.4">
      <c r="A10" s="120"/>
      <c r="B10" s="120"/>
      <c r="C10" s="120"/>
      <c r="D10" s="449" t="s">
        <v>58</v>
      </c>
      <c r="E10" s="450"/>
      <c r="F10" s="120"/>
    </row>
    <row r="11" spans="1:6" s="101" customFormat="1" ht="72" customHeight="1" x14ac:dyDescent="0.4">
      <c r="A11" s="120"/>
      <c r="B11" s="120"/>
      <c r="C11" s="120"/>
      <c r="D11" s="451" t="s">
        <v>202</v>
      </c>
      <c r="E11" s="452"/>
      <c r="F11" s="120"/>
    </row>
    <row r="12" spans="1:6" s="101" customFormat="1" ht="31.5" customHeight="1" thickBot="1" x14ac:dyDescent="0.45">
      <c r="A12" s="120"/>
      <c r="B12" s="120"/>
      <c r="C12" s="173"/>
      <c r="D12" s="169"/>
      <c r="E12" s="214" t="s">
        <v>112</v>
      </c>
      <c r="F12" s="120"/>
    </row>
    <row r="13" spans="1:6" s="99" customFormat="1" ht="10.5" customHeight="1" thickBot="1" x14ac:dyDescent="0.45">
      <c r="A13" s="120"/>
      <c r="B13" s="120"/>
      <c r="C13" s="120"/>
      <c r="D13" s="47"/>
      <c r="E13" s="47"/>
      <c r="F13" s="120"/>
    </row>
    <row r="14" spans="1:6" ht="16.5" thickBot="1" x14ac:dyDescent="0.3">
      <c r="A14" s="67"/>
      <c r="B14" s="67"/>
      <c r="C14" s="436" t="s">
        <v>114</v>
      </c>
      <c r="D14" s="437"/>
      <c r="E14" s="438"/>
      <c r="F14" s="67"/>
    </row>
    <row r="15" spans="1:6" ht="38.25" customHeight="1" thickBot="1" x14ac:dyDescent="0.3">
      <c r="A15" s="56"/>
      <c r="B15" s="56"/>
      <c r="C15" s="439" t="s">
        <v>203</v>
      </c>
      <c r="D15" s="440"/>
      <c r="E15" s="441"/>
      <c r="F15" s="67"/>
    </row>
    <row r="16" spans="1:6" ht="46.5" customHeight="1" x14ac:dyDescent="0.3">
      <c r="A16" s="121"/>
      <c r="B16" s="121"/>
      <c r="C16" s="145" t="s">
        <v>204</v>
      </c>
      <c r="D16" s="159" t="s">
        <v>115</v>
      </c>
      <c r="E16" s="160" t="s">
        <v>116</v>
      </c>
      <c r="F16" s="448"/>
    </row>
    <row r="17" spans="1:6" ht="34.5" customHeight="1" x14ac:dyDescent="0.3">
      <c r="A17" s="121"/>
      <c r="B17" s="121"/>
      <c r="C17" s="240"/>
      <c r="D17" s="161">
        <f>IF(D7=0,0,IF(D12="",0,IF(AND(D12&gt;3.16,E7-D12&lt;0),0,IF(AND(D12&gt;3.16,E7-D12&gt;0),E7-D12,IF(AND(D12&lt;=3.16,E7-D12&lt;0),0,E7-D12)))))</f>
        <v>0</v>
      </c>
      <c r="E17" s="162">
        <f>C17*D17</f>
        <v>0</v>
      </c>
      <c r="F17" s="448"/>
    </row>
    <row r="18" spans="1:6" ht="15" customHeight="1" x14ac:dyDescent="0.3">
      <c r="A18" s="121"/>
      <c r="B18" s="121"/>
      <c r="C18" s="442" t="s">
        <v>123</v>
      </c>
      <c r="D18" s="443"/>
      <c r="E18" s="444"/>
      <c r="F18" s="122"/>
    </row>
    <row r="19" spans="1:6" ht="15" customHeight="1" thickBot="1" x14ac:dyDescent="0.35">
      <c r="A19" s="121"/>
      <c r="B19" s="121"/>
      <c r="C19" s="445"/>
      <c r="D19" s="446"/>
      <c r="E19" s="447"/>
      <c r="F19" s="122"/>
    </row>
    <row r="20" spans="1:6" ht="15" customHeight="1" x14ac:dyDescent="0.3">
      <c r="A20" s="121"/>
      <c r="B20" s="121"/>
      <c r="C20" s="123"/>
      <c r="E20" s="124"/>
      <c r="F20" s="122"/>
    </row>
    <row r="21" spans="1:6" thickBot="1" x14ac:dyDescent="0.35">
      <c r="A21" s="121"/>
      <c r="B21" s="121"/>
      <c r="D21" s="121"/>
      <c r="E21" s="127"/>
      <c r="F21" s="122"/>
    </row>
    <row r="22" spans="1:6" ht="57.6" x14ac:dyDescent="0.3">
      <c r="A22" s="67"/>
      <c r="B22" s="67"/>
      <c r="C22" s="129"/>
      <c r="D22" s="167" t="s">
        <v>118</v>
      </c>
      <c r="E22" s="168" t="s">
        <v>117</v>
      </c>
      <c r="F22" s="128"/>
    </row>
    <row r="23" spans="1:6" ht="24.75" customHeight="1" thickBot="1" x14ac:dyDescent="0.35">
      <c r="A23" s="67"/>
      <c r="B23" s="67"/>
      <c r="C23" s="129"/>
      <c r="D23" s="169"/>
      <c r="E23" s="170">
        <f>IF((E17-D23)&lt;0,0,E17-D23)</f>
        <v>0</v>
      </c>
      <c r="F23" s="69"/>
    </row>
    <row r="24" spans="1:6" ht="24.75" customHeight="1" thickBot="1" x14ac:dyDescent="0.35">
      <c r="A24" s="67"/>
      <c r="B24" s="67"/>
      <c r="C24" s="129"/>
      <c r="D24" s="239"/>
      <c r="E24" s="238"/>
      <c r="F24" s="69"/>
    </row>
    <row r="25" spans="1:6" ht="45.75" customHeight="1" x14ac:dyDescent="0.3">
      <c r="A25" s="125"/>
      <c r="B25" s="125"/>
      <c r="C25" s="126"/>
      <c r="D25" s="163" t="s">
        <v>119</v>
      </c>
      <c r="E25" s="164" t="s">
        <v>120</v>
      </c>
      <c r="F25" s="122"/>
    </row>
    <row r="26" spans="1:6" ht="19.5" customHeight="1" thickBot="1" x14ac:dyDescent="0.35">
      <c r="A26" s="121"/>
      <c r="B26" s="121"/>
      <c r="C26" s="121"/>
      <c r="D26" s="165">
        <f>IF(D17&gt;0.1,0.1,D17)</f>
        <v>0</v>
      </c>
      <c r="E26" s="166">
        <f>IF(E23&lt;(D26*C17),E23,D26*C17)</f>
        <v>0</v>
      </c>
      <c r="F26" s="122"/>
    </row>
    <row r="27" spans="1:6" thickBot="1" x14ac:dyDescent="0.35">
      <c r="A27" s="67"/>
      <c r="B27" s="67"/>
      <c r="C27" s="129"/>
      <c r="D27" s="129"/>
      <c r="E27" s="130"/>
      <c r="F27" s="67"/>
    </row>
    <row r="28" spans="1:6" ht="43.2" x14ac:dyDescent="0.3">
      <c r="A28" s="67"/>
      <c r="B28" s="67"/>
      <c r="C28" s="129"/>
      <c r="E28" s="172" t="s">
        <v>121</v>
      </c>
      <c r="F28" s="131"/>
    </row>
    <row r="29" spans="1:6" ht="19.5" customHeight="1" thickBot="1" x14ac:dyDescent="0.35">
      <c r="A29" s="67"/>
      <c r="B29" s="67"/>
      <c r="C29" s="129"/>
      <c r="D29" s="67"/>
      <c r="E29" s="171">
        <f>IF((E26&gt;E23),0,E23-E26)</f>
        <v>0</v>
      </c>
      <c r="F29" s="210"/>
    </row>
    <row r="30" spans="1:6" thickBot="1" x14ac:dyDescent="0.35">
      <c r="A30" s="67"/>
      <c r="B30" s="67"/>
      <c r="C30" s="129"/>
      <c r="D30" s="67"/>
      <c r="E30" s="130"/>
      <c r="F30" s="69"/>
    </row>
    <row r="31" spans="1:6" ht="28.8" x14ac:dyDescent="0.3">
      <c r="A31" s="67"/>
      <c r="B31" s="67"/>
      <c r="C31" s="67"/>
      <c r="D31" s="69"/>
      <c r="E31" s="172" t="s">
        <v>122</v>
      </c>
      <c r="F31" s="67"/>
    </row>
    <row r="32" spans="1:6" thickBot="1" x14ac:dyDescent="0.35">
      <c r="A32" s="67"/>
      <c r="B32" s="67"/>
      <c r="C32" s="67"/>
      <c r="D32" s="67"/>
      <c r="E32" s="171">
        <f>IF((D23-E17)&lt;0,0,(D23-E17))</f>
        <v>0</v>
      </c>
      <c r="F32" s="67"/>
    </row>
    <row r="33" spans="1:6" ht="14.4" x14ac:dyDescent="0.3">
      <c r="A33" s="67"/>
      <c r="B33" s="67"/>
      <c r="C33" s="402" t="s">
        <v>125</v>
      </c>
      <c r="D33" s="402"/>
      <c r="E33" s="67"/>
      <c r="F33" s="67"/>
    </row>
    <row r="34" spans="1:6" ht="14.4" x14ac:dyDescent="0.3">
      <c r="A34" s="435" t="s">
        <v>124</v>
      </c>
      <c r="B34" s="435"/>
      <c r="C34" s="435"/>
      <c r="D34" s="435"/>
      <c r="E34" s="435"/>
      <c r="F34" s="435"/>
    </row>
    <row r="35" spans="1:6" ht="14.4" x14ac:dyDescent="0.3">
      <c r="A35" s="435"/>
      <c r="B35" s="435"/>
      <c r="C35" s="435"/>
      <c r="D35" s="435"/>
      <c r="E35" s="435"/>
      <c r="F35" s="435"/>
    </row>
    <row r="36" spans="1:6" ht="14.4" x14ac:dyDescent="0.3">
      <c r="A36" s="435"/>
      <c r="B36" s="435"/>
      <c r="C36" s="435"/>
      <c r="D36" s="435"/>
      <c r="E36" s="435"/>
      <c r="F36" s="435"/>
    </row>
    <row r="37" spans="1:6" ht="14.4" x14ac:dyDescent="0.3">
      <c r="A37" s="67"/>
      <c r="B37" s="67"/>
      <c r="C37" s="67"/>
      <c r="D37" s="67"/>
      <c r="E37" s="67"/>
      <c r="F37" s="67"/>
    </row>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customHeight="1" x14ac:dyDescent="0.3"/>
    <row r="83" ht="15" customHeight="1" x14ac:dyDescent="0.3"/>
    <row r="84" ht="15" customHeight="1" x14ac:dyDescent="0.3"/>
    <row r="85" ht="15" customHeight="1" x14ac:dyDescent="0.3"/>
  </sheetData>
  <sheetProtection password="CC30" sheet="1" objects="1" scenarios="1"/>
  <mergeCells count="11">
    <mergeCell ref="A34:F36"/>
    <mergeCell ref="C14:E14"/>
    <mergeCell ref="C15:E15"/>
    <mergeCell ref="C18:E19"/>
    <mergeCell ref="D5:E5"/>
    <mergeCell ref="D8:E8"/>
    <mergeCell ref="F16:F17"/>
    <mergeCell ref="D10:E10"/>
    <mergeCell ref="D11:E11"/>
    <mergeCell ref="C33:D33"/>
    <mergeCell ref="A5:C5"/>
  </mergeCells>
  <hyperlinks>
    <hyperlink ref="E12" location="'SY 15-16 Price Calculator'!A1" display="Click here to determine SY2014-2015 weighted average price"/>
    <hyperlink ref="C33:D33" location="'SY 2015-2016 REPORT'!A1" display="Go to SY 2015-2016 REPORT"/>
    <hyperlink ref="A5:C5" location="Instructions!A1" display="Go to Instructions"/>
  </hyperlinks>
  <pageMargins left="0.4" right="0.4" top="0.5" bottom="0.5" header="0.55000000000000004" footer="0.55000000000000004"/>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113"/>
  <sheetViews>
    <sheetView showGridLines="0" zoomScale="90" zoomScaleNormal="90" workbookViewId="0">
      <selection activeCell="E50" sqref="E50"/>
    </sheetView>
  </sheetViews>
  <sheetFormatPr defaultColWidth="0" defaultRowHeight="0" customHeight="1" zeroHeight="1" x14ac:dyDescent="0.3"/>
  <cols>
    <col min="1" max="1" width="7.44140625" style="68" customWidth="1"/>
    <col min="2" max="2" width="16.33203125" style="68" customWidth="1"/>
    <col min="3" max="3" width="16" style="68" customWidth="1"/>
    <col min="4" max="4" width="18.44140625" style="68" customWidth="1"/>
    <col min="5" max="5" width="16.109375" style="68" customWidth="1"/>
    <col min="6" max="6" width="16" style="68" customWidth="1"/>
    <col min="7" max="7" width="2.5546875" style="68" customWidth="1"/>
    <col min="8" max="8" width="7" style="68" customWidth="1"/>
    <col min="9" max="11" width="0" style="68" hidden="1" customWidth="1"/>
    <col min="12" max="12" width="12.88671875" style="68" hidden="1" customWidth="1"/>
    <col min="13" max="20" width="0" style="68" hidden="1" customWidth="1"/>
    <col min="21" max="16384" width="9.109375" style="68" hidden="1"/>
  </cols>
  <sheetData>
    <row r="1" spans="1:8" ht="15" x14ac:dyDescent="0.25">
      <c r="A1" s="67"/>
      <c r="B1" s="67"/>
      <c r="C1" s="67"/>
      <c r="D1" s="67"/>
      <c r="E1" s="67"/>
      <c r="F1" s="67"/>
      <c r="G1" s="67"/>
      <c r="H1" s="67"/>
    </row>
    <row r="2" spans="1:8" ht="15" x14ac:dyDescent="0.25">
      <c r="A2" s="67"/>
      <c r="B2" s="67"/>
      <c r="C2" s="67"/>
      <c r="D2" s="67"/>
      <c r="E2" s="67"/>
      <c r="F2" s="67"/>
      <c r="G2" s="67"/>
      <c r="H2" s="67"/>
    </row>
    <row r="3" spans="1:8" ht="15.75" thickBot="1" x14ac:dyDescent="0.3">
      <c r="A3" s="67"/>
      <c r="B3" s="67"/>
      <c r="C3" s="67"/>
      <c r="D3" s="67"/>
      <c r="E3" s="69"/>
      <c r="F3" s="67"/>
      <c r="G3" s="67"/>
      <c r="H3" s="67"/>
    </row>
    <row r="4" spans="1:8" ht="25.5" customHeight="1" thickBot="1" x14ac:dyDescent="0.45">
      <c r="A4" s="70"/>
      <c r="B4" s="71" t="s">
        <v>126</v>
      </c>
      <c r="C4" s="72"/>
      <c r="D4" s="72"/>
      <c r="E4" s="72"/>
      <c r="F4" s="72"/>
      <c r="G4" s="73"/>
      <c r="H4" s="73"/>
    </row>
    <row r="5" spans="1:8" ht="39.75" customHeight="1" x14ac:dyDescent="0.25">
      <c r="A5" s="453" t="s">
        <v>38</v>
      </c>
      <c r="B5" s="453"/>
      <c r="C5" s="454"/>
      <c r="D5" s="372" t="s">
        <v>94</v>
      </c>
      <c r="E5" s="373"/>
      <c r="F5" s="75"/>
      <c r="G5" s="75"/>
      <c r="H5" s="75"/>
    </row>
    <row r="6" spans="1:8" ht="78" customHeight="1" x14ac:dyDescent="0.25">
      <c r="A6" s="77"/>
      <c r="B6" s="77"/>
      <c r="C6" s="77"/>
      <c r="D6" s="206" t="s">
        <v>32</v>
      </c>
      <c r="E6" s="207" t="s">
        <v>72</v>
      </c>
      <c r="F6" s="75"/>
      <c r="G6" s="75"/>
      <c r="H6" s="75"/>
    </row>
    <row r="7" spans="1:8" ht="27.75" customHeight="1" x14ac:dyDescent="0.25">
      <c r="A7" s="77"/>
      <c r="B7" s="77"/>
      <c r="C7" s="77"/>
      <c r="D7" s="48">
        <f>'Unrounded Requirement Finder'!D7</f>
        <v>0</v>
      </c>
      <c r="E7" s="49">
        <f>ROUND(IF(D7&gt;3.16,D7,FLOOR(D7,0.05)),2)</f>
        <v>0</v>
      </c>
      <c r="F7" s="75"/>
      <c r="G7" s="75"/>
      <c r="H7" s="75"/>
    </row>
    <row r="8" spans="1:8" s="79" customFormat="1" ht="49.5" customHeight="1" thickBot="1" x14ac:dyDescent="0.3">
      <c r="A8" s="77"/>
      <c r="B8" s="77"/>
      <c r="C8" s="77"/>
      <c r="D8" s="419" t="s">
        <v>104</v>
      </c>
      <c r="E8" s="420"/>
      <c r="F8" s="78"/>
      <c r="G8" s="78"/>
      <c r="H8" s="78"/>
    </row>
    <row r="9" spans="1:8" ht="9.75" customHeight="1" thickBot="1" x14ac:dyDescent="0.45">
      <c r="A9" s="74"/>
      <c r="B9" s="75"/>
      <c r="C9" s="75"/>
      <c r="D9" s="75"/>
      <c r="E9" s="75"/>
      <c r="F9" s="75"/>
      <c r="G9" s="75"/>
      <c r="H9" s="75"/>
    </row>
    <row r="10" spans="1:8" ht="15.75" customHeight="1" thickBot="1" x14ac:dyDescent="0.35">
      <c r="A10" s="67"/>
      <c r="B10" s="432" t="s">
        <v>105</v>
      </c>
      <c r="C10" s="433"/>
      <c r="D10" s="433"/>
      <c r="E10" s="434"/>
      <c r="F10" s="67"/>
      <c r="G10" s="67"/>
      <c r="H10" s="67"/>
    </row>
    <row r="11" spans="1:8" ht="15" customHeight="1" x14ac:dyDescent="0.3">
      <c r="A11" s="67"/>
      <c r="B11" s="413" t="s">
        <v>106</v>
      </c>
      <c r="C11" s="414"/>
      <c r="D11" s="414"/>
      <c r="E11" s="415"/>
      <c r="F11" s="80"/>
      <c r="G11" s="81"/>
      <c r="H11" s="67"/>
    </row>
    <row r="12" spans="1:8" ht="15" thickBot="1" x14ac:dyDescent="0.35">
      <c r="A12" s="67"/>
      <c r="B12" s="416"/>
      <c r="C12" s="417"/>
      <c r="D12" s="417"/>
      <c r="E12" s="418"/>
      <c r="F12" s="80"/>
      <c r="G12" s="80"/>
      <c r="H12" s="67"/>
    </row>
    <row r="13" spans="1:8" ht="44.25" customHeight="1" x14ac:dyDescent="0.25">
      <c r="A13" s="67"/>
      <c r="B13" s="140" t="s">
        <v>10</v>
      </c>
      <c r="C13" s="141" t="s">
        <v>11</v>
      </c>
      <c r="D13" s="141" t="s">
        <v>12</v>
      </c>
      <c r="E13" s="142" t="s">
        <v>111</v>
      </c>
      <c r="F13" s="82"/>
      <c r="G13" s="82"/>
      <c r="H13" s="67"/>
    </row>
    <row r="14" spans="1:8" ht="15.75" customHeight="1" x14ac:dyDescent="0.3">
      <c r="A14" s="83" t="s">
        <v>13</v>
      </c>
      <c r="B14" s="143"/>
      <c r="C14" s="144"/>
      <c r="D14" s="84">
        <f t="shared" ref="D14:D23" si="0">B14*C14</f>
        <v>0</v>
      </c>
      <c r="E14" s="410"/>
      <c r="F14" s="82"/>
      <c r="G14" s="82"/>
      <c r="H14" s="67"/>
    </row>
    <row r="15" spans="1:8" ht="14.4" x14ac:dyDescent="0.3">
      <c r="A15" s="83" t="s">
        <v>14</v>
      </c>
      <c r="B15" s="143"/>
      <c r="C15" s="144"/>
      <c r="D15" s="84">
        <f t="shared" si="0"/>
        <v>0</v>
      </c>
      <c r="E15" s="411"/>
      <c r="F15" s="82"/>
      <c r="G15" s="82"/>
      <c r="H15" s="67"/>
    </row>
    <row r="16" spans="1:8" ht="14.4" x14ac:dyDescent="0.3">
      <c r="A16" s="83" t="s">
        <v>15</v>
      </c>
      <c r="B16" s="143"/>
      <c r="C16" s="144"/>
      <c r="D16" s="84">
        <f t="shared" si="0"/>
        <v>0</v>
      </c>
      <c r="E16" s="411"/>
      <c r="F16" s="76"/>
      <c r="G16" s="76"/>
      <c r="H16" s="67"/>
    </row>
    <row r="17" spans="1:8" ht="14.4" x14ac:dyDescent="0.3">
      <c r="A17" s="83" t="s">
        <v>16</v>
      </c>
      <c r="B17" s="143"/>
      <c r="C17" s="144"/>
      <c r="D17" s="84">
        <f t="shared" si="0"/>
        <v>0</v>
      </c>
      <c r="E17" s="411"/>
      <c r="F17" s="76"/>
      <c r="G17" s="76"/>
      <c r="H17" s="67"/>
    </row>
    <row r="18" spans="1:8" ht="15" customHeight="1" x14ac:dyDescent="0.3">
      <c r="A18" s="83" t="s">
        <v>17</v>
      </c>
      <c r="B18" s="143"/>
      <c r="C18" s="144"/>
      <c r="D18" s="84">
        <f t="shared" si="0"/>
        <v>0</v>
      </c>
      <c r="E18" s="411"/>
      <c r="F18" s="76"/>
      <c r="G18" s="76"/>
      <c r="H18" s="67"/>
    </row>
    <row r="19" spans="1:8" ht="16.5" customHeight="1" x14ac:dyDescent="0.3">
      <c r="A19" s="83" t="s">
        <v>18</v>
      </c>
      <c r="B19" s="143"/>
      <c r="C19" s="144"/>
      <c r="D19" s="84">
        <f t="shared" si="0"/>
        <v>0</v>
      </c>
      <c r="E19" s="411"/>
      <c r="F19" s="76"/>
      <c r="G19" s="76"/>
      <c r="H19" s="67"/>
    </row>
    <row r="20" spans="1:8" ht="15" customHeight="1" x14ac:dyDescent="0.3">
      <c r="A20" s="83" t="s">
        <v>19</v>
      </c>
      <c r="B20" s="143"/>
      <c r="C20" s="144"/>
      <c r="D20" s="84">
        <f t="shared" si="0"/>
        <v>0</v>
      </c>
      <c r="E20" s="411"/>
      <c r="F20" s="76"/>
      <c r="G20" s="76"/>
      <c r="H20" s="67"/>
    </row>
    <row r="21" spans="1:8" ht="15" customHeight="1" x14ac:dyDescent="0.3">
      <c r="A21" s="83" t="s">
        <v>20</v>
      </c>
      <c r="B21" s="143"/>
      <c r="C21" s="144"/>
      <c r="D21" s="84">
        <f t="shared" si="0"/>
        <v>0</v>
      </c>
      <c r="E21" s="411"/>
      <c r="F21" s="76"/>
      <c r="G21" s="76"/>
      <c r="H21" s="67"/>
    </row>
    <row r="22" spans="1:8" ht="15" customHeight="1" x14ac:dyDescent="0.3">
      <c r="A22" s="83" t="s">
        <v>21</v>
      </c>
      <c r="B22" s="143"/>
      <c r="C22" s="144"/>
      <c r="D22" s="84">
        <f t="shared" si="0"/>
        <v>0</v>
      </c>
      <c r="E22" s="411"/>
      <c r="F22" s="76"/>
      <c r="G22" s="76"/>
      <c r="H22" s="67"/>
    </row>
    <row r="23" spans="1:8" ht="15" customHeight="1" x14ac:dyDescent="0.3">
      <c r="A23" s="83" t="s">
        <v>22</v>
      </c>
      <c r="B23" s="143"/>
      <c r="C23" s="144"/>
      <c r="D23" s="84">
        <f t="shared" si="0"/>
        <v>0</v>
      </c>
      <c r="E23" s="412"/>
      <c r="F23" s="76"/>
      <c r="G23" s="76"/>
      <c r="H23" s="67"/>
    </row>
    <row r="24" spans="1:8" ht="14.4" x14ac:dyDescent="0.3">
      <c r="A24" s="85" t="s">
        <v>23</v>
      </c>
      <c r="B24" s="86">
        <f>SUM(B14:B23)</f>
        <v>0</v>
      </c>
      <c r="C24" s="87"/>
      <c r="D24" s="88">
        <f>SUM(D14:D23)</f>
        <v>0</v>
      </c>
      <c r="E24" s="89">
        <f>ROUND((IF(D24=0,0,IF(B24=0,0,D24/B24))),2)</f>
        <v>0</v>
      </c>
      <c r="F24" s="90"/>
      <c r="G24" s="91"/>
      <c r="H24" s="67"/>
    </row>
    <row r="25" spans="1:8" ht="18" customHeight="1" x14ac:dyDescent="0.3">
      <c r="A25" s="85"/>
      <c r="B25" s="421" t="s">
        <v>216</v>
      </c>
      <c r="C25" s="422"/>
      <c r="D25" s="422"/>
      <c r="E25" s="423"/>
      <c r="F25" s="90"/>
      <c r="G25" s="91"/>
      <c r="H25" s="67"/>
    </row>
    <row r="26" spans="1:8" ht="21.75" customHeight="1" thickBot="1" x14ac:dyDescent="0.35">
      <c r="A26" s="85"/>
      <c r="B26" s="424"/>
      <c r="C26" s="425"/>
      <c r="D26" s="425"/>
      <c r="E26" s="426"/>
      <c r="F26" s="90"/>
      <c r="G26" s="91"/>
      <c r="H26" s="67"/>
    </row>
    <row r="27" spans="1:8" ht="9.75" customHeight="1" thickBot="1" x14ac:dyDescent="0.35">
      <c r="A27" s="85"/>
      <c r="B27" s="92"/>
      <c r="C27" s="93"/>
      <c r="D27" s="94"/>
      <c r="E27" s="90"/>
      <c r="F27" s="90"/>
      <c r="G27" s="91"/>
      <c r="H27" s="67"/>
    </row>
    <row r="28" spans="1:8" ht="15" customHeight="1" x14ac:dyDescent="0.3">
      <c r="A28" s="67"/>
      <c r="B28" s="67"/>
      <c r="C28" s="67"/>
      <c r="D28" s="427" t="s">
        <v>107</v>
      </c>
      <c r="E28" s="428"/>
      <c r="F28" s="90"/>
      <c r="G28" s="91"/>
      <c r="H28" s="67"/>
    </row>
    <row r="29" spans="1:8" ht="15.75" customHeight="1" x14ac:dyDescent="0.3">
      <c r="A29" s="67"/>
      <c r="B29" s="67"/>
      <c r="C29" s="95"/>
      <c r="D29" s="429"/>
      <c r="E29" s="430"/>
      <c r="F29" s="90"/>
      <c r="G29" s="91"/>
      <c r="H29" s="67"/>
    </row>
    <row r="30" spans="1:8" ht="18.75" customHeight="1" thickBot="1" x14ac:dyDescent="0.35">
      <c r="A30" s="67"/>
      <c r="B30" s="95"/>
      <c r="C30" s="95"/>
      <c r="D30" s="431">
        <f>IF(E24=0,0,IF(E7-E24&lt;=0,0,E7-E24))</f>
        <v>0</v>
      </c>
      <c r="E30" s="401"/>
      <c r="F30" s="90"/>
      <c r="G30" s="91"/>
      <c r="H30" s="67"/>
    </row>
    <row r="31" spans="1:8" ht="10.5" customHeight="1" thickBot="1" x14ac:dyDescent="0.35">
      <c r="A31" s="67"/>
      <c r="B31" s="95"/>
      <c r="C31" s="95"/>
      <c r="D31" s="94"/>
      <c r="E31" s="90"/>
      <c r="F31" s="90"/>
      <c r="G31" s="91"/>
      <c r="H31" s="67"/>
    </row>
    <row r="32" spans="1:8" ht="15.75" customHeight="1" x14ac:dyDescent="0.3">
      <c r="A32" s="67"/>
      <c r="B32" s="95"/>
      <c r="C32" s="95"/>
      <c r="D32" s="406" t="s">
        <v>108</v>
      </c>
      <c r="E32" s="407"/>
      <c r="F32" s="90"/>
      <c r="G32" s="91"/>
      <c r="H32" s="67"/>
    </row>
    <row r="33" spans="1:8" ht="15.75" customHeight="1" x14ac:dyDescent="0.3">
      <c r="A33" s="67"/>
      <c r="B33" s="67"/>
      <c r="C33" s="67"/>
      <c r="D33" s="408"/>
      <c r="E33" s="409"/>
      <c r="F33" s="90"/>
      <c r="G33" s="91"/>
      <c r="H33" s="67"/>
    </row>
    <row r="34" spans="1:8" ht="15" thickBot="1" x14ac:dyDescent="0.35">
      <c r="A34" s="67"/>
      <c r="B34" s="67"/>
      <c r="C34" s="67"/>
      <c r="D34" s="400">
        <f>IF(E24=0,0,IF(D30&gt;0.1,E24+0.1,IF(D30=0,"No price increase necessary",E24+D30)))</f>
        <v>0</v>
      </c>
      <c r="E34" s="401"/>
      <c r="F34" s="90"/>
      <c r="G34" s="67"/>
      <c r="H34" s="96"/>
    </row>
    <row r="35" spans="1:8" ht="15" thickBot="1" x14ac:dyDescent="0.35">
      <c r="A35" s="67"/>
      <c r="B35" s="67"/>
      <c r="C35" s="67"/>
      <c r="D35" s="67"/>
      <c r="E35" s="67"/>
      <c r="F35" s="99"/>
      <c r="G35" s="97"/>
      <c r="H35" s="96"/>
    </row>
    <row r="36" spans="1:8" ht="28.5" customHeight="1" x14ac:dyDescent="0.3">
      <c r="A36" s="67"/>
      <c r="B36" s="461" t="s">
        <v>75</v>
      </c>
      <c r="C36" s="462"/>
      <c r="D36" s="463"/>
      <c r="E36" s="67"/>
      <c r="F36" s="99"/>
      <c r="G36" s="97"/>
      <c r="H36" s="96"/>
    </row>
    <row r="37" spans="1:8" ht="28.5" customHeight="1" x14ac:dyDescent="0.3">
      <c r="A37" s="67"/>
      <c r="B37" s="464" t="s">
        <v>205</v>
      </c>
      <c r="C37" s="465"/>
      <c r="D37" s="466"/>
      <c r="E37" s="67"/>
      <c r="F37" s="250"/>
      <c r="G37" s="97"/>
      <c r="H37" s="96"/>
    </row>
    <row r="38" spans="1:8" ht="32.25" customHeight="1" x14ac:dyDescent="0.3">
      <c r="A38" s="67"/>
      <c r="B38" s="209"/>
      <c r="C38" s="144"/>
      <c r="D38" s="249"/>
      <c r="E38" s="69"/>
      <c r="F38" s="250"/>
      <c r="G38" s="97"/>
      <c r="H38" s="96"/>
    </row>
    <row r="39" spans="1:8" ht="15" thickBot="1" x14ac:dyDescent="0.35">
      <c r="A39" s="67"/>
      <c r="B39" s="67"/>
      <c r="C39" s="67"/>
      <c r="D39" s="67"/>
      <c r="E39" s="67"/>
      <c r="F39" s="99"/>
      <c r="G39" s="97"/>
      <c r="H39" s="96"/>
    </row>
    <row r="40" spans="1:8" ht="40.5" customHeight="1" x14ac:dyDescent="0.3">
      <c r="A40" s="67"/>
      <c r="B40" s="455" t="s">
        <v>114</v>
      </c>
      <c r="C40" s="456"/>
      <c r="D40" s="457"/>
      <c r="E40" s="67"/>
      <c r="F40" s="99"/>
      <c r="G40" s="97"/>
      <c r="H40" s="96"/>
    </row>
    <row r="41" spans="1:8" ht="52.5" customHeight="1" x14ac:dyDescent="0.3">
      <c r="A41" s="67"/>
      <c r="B41" s="458" t="s">
        <v>127</v>
      </c>
      <c r="C41" s="459"/>
      <c r="D41" s="460"/>
      <c r="G41" s="97"/>
      <c r="H41" s="96"/>
    </row>
    <row r="42" spans="1:8" ht="89.25" customHeight="1" x14ac:dyDescent="0.3">
      <c r="A42" s="67"/>
      <c r="B42" s="270" t="s">
        <v>206</v>
      </c>
      <c r="C42" s="271" t="s">
        <v>191</v>
      </c>
      <c r="D42" s="276" t="s">
        <v>116</v>
      </c>
      <c r="G42" s="97"/>
      <c r="H42" s="96"/>
    </row>
    <row r="43" spans="1:8" ht="23.25" customHeight="1" x14ac:dyDescent="0.3">
      <c r="A43" s="67"/>
      <c r="B43" s="273"/>
      <c r="C43" s="272">
        <f>IF(D7=0,0,IF(C38="",0,IF(AND(C38&gt;=3.16,E7-C38&lt;0),0,IF(AND(C38&gt;=2.7,E7-C38&gt;0),E7-C38,IF(AND(C38&lt;2.7,E7-C38&lt;0),0,D30-(C38-E24))))))</f>
        <v>0</v>
      </c>
      <c r="D43" s="259">
        <f>B43*C43</f>
        <v>0</v>
      </c>
      <c r="G43" s="97"/>
      <c r="H43" s="96"/>
    </row>
    <row r="44" spans="1:8" ht="15" customHeight="1" x14ac:dyDescent="0.3">
      <c r="A44" s="67"/>
      <c r="B44" s="442" t="s">
        <v>89</v>
      </c>
      <c r="C44" s="443"/>
      <c r="D44" s="444"/>
      <c r="G44" s="97"/>
      <c r="H44" s="96"/>
    </row>
    <row r="45" spans="1:8" ht="14.25" customHeight="1" thickBot="1" x14ac:dyDescent="0.35">
      <c r="A45" s="67"/>
      <c r="B45" s="445"/>
      <c r="C45" s="446"/>
      <c r="D45" s="447"/>
      <c r="G45" s="97"/>
      <c r="H45" s="96"/>
    </row>
    <row r="46" spans="1:8" ht="14.4" x14ac:dyDescent="0.3">
      <c r="A46" s="67"/>
      <c r="B46" s="255"/>
      <c r="C46" s="255"/>
      <c r="D46" s="255"/>
      <c r="G46" s="97"/>
      <c r="H46" s="96"/>
    </row>
    <row r="47" spans="1:8" ht="15" thickBot="1" x14ac:dyDescent="0.35">
      <c r="A47" s="67"/>
      <c r="B47" s="255"/>
      <c r="C47" s="255"/>
      <c r="D47" s="256"/>
    </row>
    <row r="48" spans="1:8" ht="141" customHeight="1" x14ac:dyDescent="0.3">
      <c r="A48" s="67"/>
      <c r="B48" s="264" t="s">
        <v>118</v>
      </c>
      <c r="C48" s="265" t="s">
        <v>117</v>
      </c>
      <c r="D48" s="254"/>
    </row>
    <row r="49" spans="1:8" ht="15" thickBot="1" x14ac:dyDescent="0.35">
      <c r="A49" s="67"/>
      <c r="B49" s="266"/>
      <c r="C49" s="267">
        <f>IF((D43-B49)&lt;0,0,D43-B49)</f>
        <v>0</v>
      </c>
      <c r="D49" s="254"/>
      <c r="G49" s="97"/>
      <c r="H49" s="96"/>
    </row>
    <row r="50" spans="1:8" ht="15" customHeight="1" thickBot="1" x14ac:dyDescent="0.35">
      <c r="B50" s="275"/>
      <c r="C50" s="274"/>
      <c r="D50" s="254"/>
    </row>
    <row r="51" spans="1:8" ht="96.75" customHeight="1" x14ac:dyDescent="0.3">
      <c r="B51" s="260" t="s">
        <v>119</v>
      </c>
      <c r="C51" s="261" t="s">
        <v>120</v>
      </c>
      <c r="D51" s="254"/>
    </row>
    <row r="52" spans="1:8" ht="15" customHeight="1" thickBot="1" x14ac:dyDescent="0.35">
      <c r="B52" s="262">
        <f>IF(D34-C38&gt;0.1,0.1,D34-C38)</f>
        <v>0</v>
      </c>
      <c r="C52" s="263">
        <f>IF(C49&lt;(B43*B52),C49,B43*B52)</f>
        <v>0</v>
      </c>
      <c r="D52" s="254"/>
    </row>
    <row r="53" spans="1:8" ht="15" customHeight="1" thickBot="1" x14ac:dyDescent="0.35">
      <c r="B53" s="257"/>
      <c r="C53" s="258"/>
      <c r="D53" s="254"/>
    </row>
    <row r="54" spans="1:8" ht="75.75" customHeight="1" x14ac:dyDescent="0.3">
      <c r="B54" s="254"/>
      <c r="C54" s="269" t="s">
        <v>217</v>
      </c>
      <c r="D54" s="254"/>
    </row>
    <row r="55" spans="1:8" ht="15" customHeight="1" thickBot="1" x14ac:dyDescent="0.35">
      <c r="B55" s="255"/>
      <c r="C55" s="268">
        <f>IF((C52&gt;C49),0,C49-C52)</f>
        <v>0</v>
      </c>
      <c r="D55" s="254"/>
    </row>
    <row r="56" spans="1:8" ht="15" customHeight="1" thickBot="1" x14ac:dyDescent="0.35">
      <c r="B56" s="255"/>
      <c r="C56" s="258"/>
      <c r="D56" s="254"/>
    </row>
    <row r="57" spans="1:8" ht="59.25" customHeight="1" x14ac:dyDescent="0.3">
      <c r="B57" s="256"/>
      <c r="C57" s="269" t="s">
        <v>122</v>
      </c>
      <c r="D57" s="254"/>
    </row>
    <row r="58" spans="1:8" ht="15" customHeight="1" thickBot="1" x14ac:dyDescent="0.35">
      <c r="B58" s="255"/>
      <c r="C58" s="268">
        <f>IF((B49-D43)&lt;0,0,(B49-D43))</f>
        <v>0</v>
      </c>
      <c r="D58" s="254"/>
      <c r="E58" s="68" t="s">
        <v>218</v>
      </c>
    </row>
    <row r="59" spans="1:8" ht="14.4" x14ac:dyDescent="0.3"/>
    <row r="60" spans="1:8" ht="14.4" x14ac:dyDescent="0.3"/>
    <row r="61" spans="1:8" ht="14.4" x14ac:dyDescent="0.3"/>
    <row r="62" spans="1:8" ht="14.4" x14ac:dyDescent="0.3"/>
    <row r="63" spans="1:8" ht="14.4" x14ac:dyDescent="0.3"/>
    <row r="64" spans="1:8" ht="14.4" x14ac:dyDescent="0.3"/>
    <row r="65" ht="14.4" x14ac:dyDescent="0.3"/>
    <row r="66" ht="14.4" x14ac:dyDescent="0.3"/>
    <row r="67" ht="14.4" x14ac:dyDescent="0.3"/>
    <row r="68" ht="14.4" x14ac:dyDescent="0.3"/>
    <row r="69" ht="14.4" x14ac:dyDescent="0.3"/>
    <row r="70" ht="14.4" x14ac:dyDescent="0.3"/>
    <row r="71" ht="14.4" x14ac:dyDescent="0.3"/>
    <row r="72" ht="14.4" x14ac:dyDescent="0.3"/>
    <row r="73" ht="14.4" x14ac:dyDescent="0.3"/>
    <row r="74" ht="14.4" x14ac:dyDescent="0.3"/>
    <row r="75" ht="14.4"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sheetData>
  <sheetProtection password="CC30" sheet="1" objects="1" scenarios="1"/>
  <mergeCells count="16">
    <mergeCell ref="D28:E29"/>
    <mergeCell ref="D30:E30"/>
    <mergeCell ref="D32:E33"/>
    <mergeCell ref="D5:E5"/>
    <mergeCell ref="D8:E8"/>
    <mergeCell ref="B10:E10"/>
    <mergeCell ref="B11:E12"/>
    <mergeCell ref="E14:E23"/>
    <mergeCell ref="B25:E26"/>
    <mergeCell ref="A5:C5"/>
    <mergeCell ref="B44:D45"/>
    <mergeCell ref="B40:D40"/>
    <mergeCell ref="B41:D41"/>
    <mergeCell ref="D34:E34"/>
    <mergeCell ref="B36:D36"/>
    <mergeCell ref="B37:D37"/>
  </mergeCells>
  <hyperlinks>
    <hyperlink ref="A5:C5" location="Instructions!A1" display="Go to Instructions"/>
  </hyperlinks>
  <pageMargins left="0.4" right="0.4" top="0.5" bottom="0.5" header="0.55000000000000004" footer="0.55000000000000004"/>
  <pageSetup scale="6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47"/>
  <sheetViews>
    <sheetView showGridLines="0" topLeftCell="A9" workbookViewId="0">
      <selection activeCell="I49" sqref="I49"/>
    </sheetView>
  </sheetViews>
  <sheetFormatPr defaultColWidth="0" defaultRowHeight="14.4" x14ac:dyDescent="0.3"/>
  <cols>
    <col min="1" max="1" width="1.33203125" style="54" customWidth="1"/>
    <col min="2" max="5" width="9.109375" customWidth="1"/>
    <col min="6" max="6" width="16.6640625" customWidth="1"/>
    <col min="7" max="7" width="9.109375" customWidth="1"/>
    <col min="8" max="8" width="9.88671875" customWidth="1"/>
    <col min="9" max="9" width="3" customWidth="1"/>
    <col min="10" max="16384" width="5.6640625" hidden="1"/>
  </cols>
  <sheetData>
    <row r="1" spans="1:11" s="53" customFormat="1" ht="15" x14ac:dyDescent="0.25">
      <c r="A1" s="54"/>
    </row>
    <row r="2" spans="1:11" s="53" customFormat="1" ht="15" x14ac:dyDescent="0.25">
      <c r="A2" s="54"/>
      <c r="F2" s="467" t="s">
        <v>52</v>
      </c>
      <c r="G2" s="467"/>
      <c r="H2" s="467"/>
    </row>
    <row r="3" spans="1:11" s="53" customFormat="1" ht="15.75" thickBot="1" x14ac:dyDescent="0.3">
      <c r="A3" s="54"/>
    </row>
    <row r="4" spans="1:11" ht="12" customHeight="1" x14ac:dyDescent="0.3">
      <c r="A4" s="55"/>
      <c r="B4" s="472" t="s">
        <v>128</v>
      </c>
      <c r="C4" s="473"/>
      <c r="D4" s="473"/>
      <c r="E4" s="473"/>
      <c r="F4" s="473"/>
      <c r="G4" s="473"/>
      <c r="H4" s="474"/>
    </row>
    <row r="5" spans="1:11" ht="6" customHeight="1" x14ac:dyDescent="0.3">
      <c r="A5" s="65"/>
      <c r="B5" s="475"/>
      <c r="C5" s="476"/>
      <c r="D5" s="476"/>
      <c r="E5" s="476"/>
      <c r="F5" s="476"/>
      <c r="G5" s="476"/>
      <c r="H5" s="477"/>
    </row>
    <row r="6" spans="1:11" ht="6" customHeight="1" thickBot="1" x14ac:dyDescent="0.35">
      <c r="A6" s="66"/>
      <c r="B6" s="478"/>
      <c r="C6" s="479"/>
      <c r="D6" s="479"/>
      <c r="E6" s="479"/>
      <c r="F6" s="479"/>
      <c r="G6" s="479"/>
      <c r="H6" s="480"/>
    </row>
    <row r="7" spans="1:11" ht="60.75" customHeight="1" x14ac:dyDescent="0.25">
      <c r="A7" s="63"/>
      <c r="B7" s="471" t="s">
        <v>130</v>
      </c>
      <c r="C7" s="471"/>
      <c r="D7" s="471"/>
      <c r="E7" s="471"/>
      <c r="F7" s="471"/>
      <c r="G7" s="471"/>
      <c r="H7" s="471"/>
    </row>
    <row r="8" spans="1:11" s="53" customFormat="1" ht="14.25" customHeight="1" x14ac:dyDescent="0.25">
      <c r="A8" s="52"/>
      <c r="B8" s="470" t="s">
        <v>55</v>
      </c>
      <c r="C8" s="470"/>
      <c r="D8" s="470"/>
      <c r="E8" s="470"/>
      <c r="F8" s="470"/>
      <c r="G8" s="470"/>
      <c r="H8" s="470"/>
    </row>
    <row r="9" spans="1:11" s="53" customFormat="1" ht="6" customHeight="1" thickBot="1" x14ac:dyDescent="0.3">
      <c r="A9" s="52"/>
      <c r="B9" s="64"/>
      <c r="C9" s="64"/>
      <c r="D9" s="64"/>
      <c r="E9" s="64"/>
      <c r="F9" s="64"/>
      <c r="G9" s="64"/>
      <c r="H9" s="64"/>
    </row>
    <row r="10" spans="1:11" ht="21" customHeight="1" thickBot="1" x14ac:dyDescent="0.3">
      <c r="A10" s="62"/>
      <c r="B10" s="487" t="s">
        <v>129</v>
      </c>
      <c r="C10" s="488"/>
      <c r="D10" s="488"/>
      <c r="E10" s="488"/>
      <c r="F10" s="488"/>
      <c r="G10" s="488"/>
      <c r="H10" s="489"/>
    </row>
    <row r="11" spans="1:11" ht="6" customHeight="1" thickBot="1" x14ac:dyDescent="0.3">
      <c r="A11" s="52"/>
      <c r="B11" s="51"/>
      <c r="C11" s="51"/>
      <c r="D11" s="51"/>
      <c r="E11" s="51"/>
      <c r="F11" s="51"/>
      <c r="G11" s="51"/>
      <c r="H11" s="51"/>
    </row>
    <row r="12" spans="1:11" ht="48" customHeight="1" x14ac:dyDescent="0.25">
      <c r="B12" s="481" t="s">
        <v>190</v>
      </c>
      <c r="C12" s="482"/>
      <c r="D12" s="482"/>
      <c r="E12" s="482"/>
      <c r="F12" s="483"/>
      <c r="G12" s="492">
        <f>'Unrounded Requirement Finder'!D7</f>
        <v>0</v>
      </c>
      <c r="H12" s="493"/>
    </row>
    <row r="13" spans="1:11" ht="26.25" customHeight="1" thickBot="1" x14ac:dyDescent="0.3">
      <c r="B13" s="484" t="s">
        <v>64</v>
      </c>
      <c r="C13" s="485"/>
      <c r="D13" s="485"/>
      <c r="E13" s="485"/>
      <c r="F13" s="486"/>
      <c r="G13" s="490">
        <f>ROUND(IF(G12&gt;3.16,G12,FLOOR(G12,0.05)),2)</f>
        <v>0</v>
      </c>
      <c r="H13" s="491"/>
      <c r="J13" s="138"/>
      <c r="K13" s="138"/>
    </row>
    <row r="14" spans="1:11" ht="6" customHeight="1" thickBot="1" x14ac:dyDescent="0.3">
      <c r="J14" s="138"/>
      <c r="K14" s="138"/>
    </row>
    <row r="15" spans="1:11" ht="21" customHeight="1" thickBot="1" x14ac:dyDescent="0.3">
      <c r="A15" s="62"/>
      <c r="B15" s="494" t="s">
        <v>207</v>
      </c>
      <c r="C15" s="495"/>
      <c r="D15" s="495"/>
      <c r="E15" s="495"/>
      <c r="F15" s="495"/>
      <c r="G15" s="495"/>
      <c r="H15" s="496"/>
      <c r="J15" s="58" t="s">
        <v>188</v>
      </c>
      <c r="K15" s="138"/>
    </row>
    <row r="16" spans="1:11" s="53" customFormat="1" ht="28.5" customHeight="1" x14ac:dyDescent="0.25">
      <c r="A16" s="57"/>
      <c r="B16" s="468" t="s">
        <v>131</v>
      </c>
      <c r="C16" s="468"/>
      <c r="D16" s="468"/>
      <c r="E16" s="468"/>
      <c r="F16" s="468"/>
      <c r="G16" s="468"/>
      <c r="H16" s="468"/>
      <c r="J16" s="58" t="s">
        <v>189</v>
      </c>
      <c r="K16" s="138"/>
    </row>
    <row r="17" spans="1:11" s="53" customFormat="1" ht="27.75" customHeight="1" x14ac:dyDescent="0.25">
      <c r="A17" s="60"/>
      <c r="B17" s="60"/>
      <c r="C17" s="179"/>
      <c r="D17" s="179"/>
      <c r="E17" s="179"/>
      <c r="F17" s="180">
        <v>1</v>
      </c>
      <c r="G17" s="181"/>
      <c r="H17" s="57"/>
      <c r="J17" s="58" t="s">
        <v>73</v>
      </c>
      <c r="K17" s="138"/>
    </row>
    <row r="18" spans="1:11" s="53" customFormat="1" ht="10.5" customHeight="1" x14ac:dyDescent="0.25">
      <c r="A18" s="57"/>
      <c r="B18" s="57"/>
      <c r="C18" s="181"/>
      <c r="D18" s="181"/>
      <c r="E18" s="181"/>
      <c r="F18" s="181"/>
      <c r="G18" s="181"/>
      <c r="H18" s="57"/>
      <c r="J18" s="201" t="s">
        <v>194</v>
      </c>
    </row>
    <row r="19" spans="1:11" s="53" customFormat="1" ht="27" customHeight="1" x14ac:dyDescent="0.25">
      <c r="A19" s="57"/>
      <c r="B19" s="57"/>
      <c r="C19" s="497" t="str">
        <f>IF(J19=5, "Enter the average weighted paid lunch price here:","")</f>
        <v/>
      </c>
      <c r="D19" s="497"/>
      <c r="E19" s="497"/>
      <c r="F19" s="497"/>
      <c r="G19" s="252"/>
      <c r="H19" s="57"/>
      <c r="J19" s="201">
        <v>1</v>
      </c>
    </row>
    <row r="20" spans="1:11" ht="15.75" customHeight="1" x14ac:dyDescent="0.25">
      <c r="A20" s="469" t="s">
        <v>53</v>
      </c>
      <c r="B20" s="469"/>
      <c r="C20" s="469"/>
      <c r="D20" s="469"/>
      <c r="E20" s="469"/>
      <c r="F20" s="469"/>
      <c r="G20" s="469"/>
      <c r="H20" s="469"/>
      <c r="J20" s="53"/>
    </row>
    <row r="21" spans="1:11" ht="1.5" customHeight="1" thickBot="1" x14ac:dyDescent="0.3"/>
    <row r="22" spans="1:11" ht="11.25" customHeight="1" x14ac:dyDescent="0.3">
      <c r="B22" s="511" t="s">
        <v>132</v>
      </c>
      <c r="C22" s="512"/>
      <c r="D22" s="512"/>
      <c r="E22" s="512"/>
      <c r="F22" s="512"/>
      <c r="G22" s="498" t="str">
        <f>IF(J19=1,"",IF(J19=2,'SY 15-16 Price Calculator'!D38, "N/A"))</f>
        <v/>
      </c>
      <c r="H22" s="499"/>
      <c r="I22" s="59"/>
    </row>
    <row r="23" spans="1:11" ht="11.25" customHeight="1" thickBot="1" x14ac:dyDescent="0.35">
      <c r="B23" s="513"/>
      <c r="C23" s="514"/>
      <c r="D23" s="514"/>
      <c r="E23" s="514"/>
      <c r="F23" s="514"/>
      <c r="G23" s="500"/>
      <c r="H23" s="501"/>
    </row>
    <row r="24" spans="1:11" ht="7.5" customHeight="1" thickBot="1" x14ac:dyDescent="0.3">
      <c r="B24" s="61"/>
      <c r="C24" s="61"/>
      <c r="D24" s="61"/>
      <c r="E24" s="61"/>
      <c r="F24" s="61"/>
    </row>
    <row r="25" spans="1:11" ht="11.25" customHeight="1" x14ac:dyDescent="0.3">
      <c r="B25" s="511" t="s">
        <v>133</v>
      </c>
      <c r="C25" s="512"/>
      <c r="D25" s="512"/>
      <c r="E25" s="512"/>
      <c r="F25" s="512"/>
      <c r="G25" s="498" t="str">
        <f>IF(J19=1,"",IF(J19=2,'SY 15-16 Price Calculator'!D42,"N/A"))</f>
        <v/>
      </c>
      <c r="H25" s="499"/>
    </row>
    <row r="26" spans="1:11" ht="9" customHeight="1" thickBot="1" x14ac:dyDescent="0.35">
      <c r="B26" s="513"/>
      <c r="C26" s="514"/>
      <c r="D26" s="514"/>
      <c r="E26" s="514"/>
      <c r="F26" s="514"/>
      <c r="G26" s="500"/>
      <c r="H26" s="501"/>
      <c r="J26" s="53"/>
    </row>
    <row r="27" spans="1:11" s="53" customFormat="1" ht="6" customHeight="1" thickBot="1" x14ac:dyDescent="0.3">
      <c r="A27" s="54"/>
      <c r="B27" s="251"/>
      <c r="C27" s="251"/>
      <c r="D27" s="251"/>
      <c r="E27" s="251"/>
      <c r="F27" s="251"/>
      <c r="G27" s="59"/>
      <c r="H27" s="59"/>
    </row>
    <row r="28" spans="1:11" ht="22.5" customHeight="1" thickBot="1" x14ac:dyDescent="0.3">
      <c r="B28" s="515" t="s">
        <v>192</v>
      </c>
      <c r="C28" s="516"/>
      <c r="D28" s="516"/>
      <c r="E28" s="516"/>
      <c r="F28" s="516"/>
      <c r="G28" s="517"/>
      <c r="H28" s="518"/>
    </row>
    <row r="29" spans="1:11" s="53" customFormat="1" ht="8.25" customHeight="1" x14ac:dyDescent="0.25">
      <c r="A29" s="54"/>
    </row>
    <row r="30" spans="1:11" s="53" customFormat="1" ht="14.25" customHeight="1" thickBot="1" x14ac:dyDescent="0.3">
      <c r="A30" s="469" t="s">
        <v>54</v>
      </c>
      <c r="B30" s="469"/>
      <c r="C30" s="469"/>
      <c r="D30" s="469"/>
      <c r="E30" s="469"/>
      <c r="F30" s="469"/>
      <c r="G30" s="469"/>
      <c r="H30" s="469"/>
      <c r="J30"/>
    </row>
    <row r="31" spans="1:11" s="53" customFormat="1" ht="6.75" hidden="1" customHeight="1" thickBot="1" x14ac:dyDescent="0.3">
      <c r="A31" s="54"/>
    </row>
    <row r="32" spans="1:11" ht="32.25" customHeight="1" thickBot="1" x14ac:dyDescent="0.3">
      <c r="B32" s="502" t="s">
        <v>134</v>
      </c>
      <c r="C32" s="503"/>
      <c r="D32" s="503"/>
      <c r="E32" s="503"/>
      <c r="F32" s="503"/>
      <c r="G32" s="504" t="str">
        <f>IF(J19=1,"",IF(J19=3,'SY 15-16 NonFederal Calculator'!E29, "N/A"))</f>
        <v/>
      </c>
      <c r="H32" s="505"/>
      <c r="J32" s="53"/>
    </row>
    <row r="33" spans="1:9" ht="5.25" customHeight="1" thickBot="1" x14ac:dyDescent="0.3">
      <c r="A33"/>
      <c r="B33" s="61"/>
      <c r="C33" s="61"/>
      <c r="D33" s="61"/>
      <c r="E33" s="61"/>
      <c r="F33" s="61"/>
    </row>
    <row r="34" spans="1:9" ht="19.5" customHeight="1" thickBot="1" x14ac:dyDescent="0.3">
      <c r="A34"/>
      <c r="B34" s="502" t="s">
        <v>135</v>
      </c>
      <c r="C34" s="503"/>
      <c r="D34" s="503"/>
      <c r="E34" s="503"/>
      <c r="F34" s="503"/>
      <c r="G34" s="504" t="str">
        <f>IF(J19=1,"",IF(J19=3,'SY 15-16 NonFederal Calculator'!E32, "N/A"))</f>
        <v/>
      </c>
      <c r="H34" s="505"/>
    </row>
    <row r="35" spans="1:9" ht="5.25" customHeight="1" thickBot="1" x14ac:dyDescent="0.3">
      <c r="A35"/>
    </row>
    <row r="36" spans="1:9" s="53" customFormat="1" ht="27.75" customHeight="1" thickBot="1" x14ac:dyDescent="0.3">
      <c r="B36" s="515" t="s">
        <v>193</v>
      </c>
      <c r="C36" s="516"/>
      <c r="D36" s="516"/>
      <c r="E36" s="516"/>
      <c r="F36" s="516"/>
      <c r="G36" s="509"/>
      <c r="H36" s="510"/>
    </row>
    <row r="37" spans="1:9" ht="31.5" customHeight="1" x14ac:dyDescent="0.25">
      <c r="A37"/>
      <c r="B37" s="506" t="s">
        <v>197</v>
      </c>
      <c r="C37" s="506"/>
      <c r="D37" s="506"/>
      <c r="E37" s="506"/>
      <c r="F37" s="506"/>
      <c r="G37" s="506"/>
      <c r="H37" s="506"/>
      <c r="I37" s="213"/>
    </row>
    <row r="38" spans="1:9" s="53" customFormat="1" ht="1.5" customHeight="1" thickBot="1" x14ac:dyDescent="0.35"/>
    <row r="39" spans="1:9" ht="29.25" customHeight="1" thickBot="1" x14ac:dyDescent="0.35">
      <c r="A39"/>
      <c r="B39" s="502" t="s">
        <v>136</v>
      </c>
      <c r="C39" s="503"/>
      <c r="D39" s="503"/>
      <c r="E39" s="503"/>
      <c r="F39" s="503"/>
      <c r="G39" s="504" t="str">
        <f>IF(J19=1,"",IF(J19=4,'SY 15-16 Split Calculator'!C55, "N/A"))</f>
        <v/>
      </c>
      <c r="H39" s="505"/>
    </row>
    <row r="40" spans="1:9" ht="5.25" customHeight="1" thickBot="1" x14ac:dyDescent="0.35">
      <c r="A40"/>
    </row>
    <row r="41" spans="1:9" ht="18.75" customHeight="1" thickBot="1" x14ac:dyDescent="0.35">
      <c r="A41"/>
      <c r="B41" s="502" t="s">
        <v>137</v>
      </c>
      <c r="C41" s="503"/>
      <c r="D41" s="503"/>
      <c r="E41" s="503"/>
      <c r="F41" s="503"/>
      <c r="G41" s="504" t="str">
        <f>IF(J19=1,"",IF(J19=4,'SY 15-16 Split Calculator'!C58, "N/A"))</f>
        <v/>
      </c>
      <c r="H41" s="505"/>
    </row>
    <row r="42" spans="1:9" ht="5.25" customHeight="1" thickBot="1" x14ac:dyDescent="0.35">
      <c r="A42"/>
    </row>
    <row r="43" spans="1:9" ht="28.5" customHeight="1" thickBot="1" x14ac:dyDescent="0.35">
      <c r="A43"/>
      <c r="B43" s="515" t="s">
        <v>193</v>
      </c>
      <c r="C43" s="516"/>
      <c r="D43" s="516"/>
      <c r="E43" s="516"/>
      <c r="F43" s="516"/>
      <c r="G43" s="509"/>
      <c r="H43" s="510"/>
    </row>
    <row r="44" spans="1:9" ht="3.75" customHeight="1" thickBot="1" x14ac:dyDescent="0.35"/>
    <row r="45" spans="1:9" ht="23.25" customHeight="1" thickBot="1" x14ac:dyDescent="0.35">
      <c r="B45" s="507" t="s">
        <v>196</v>
      </c>
      <c r="C45" s="508"/>
      <c r="D45" s="508"/>
      <c r="E45" s="508"/>
      <c r="F45" s="508"/>
      <c r="G45" s="509"/>
      <c r="H45" s="510"/>
    </row>
    <row r="47" spans="1:9" x14ac:dyDescent="0.3">
      <c r="H47" t="s">
        <v>218</v>
      </c>
    </row>
  </sheetData>
  <sheetProtection password="CC30" sheet="1" objects="1" scenarios="1"/>
  <mergeCells count="35">
    <mergeCell ref="B45:F45"/>
    <mergeCell ref="G45:H45"/>
    <mergeCell ref="B22:F23"/>
    <mergeCell ref="B28:F28"/>
    <mergeCell ref="G28:H28"/>
    <mergeCell ref="B34:F34"/>
    <mergeCell ref="G34:H34"/>
    <mergeCell ref="B25:F26"/>
    <mergeCell ref="B36:F36"/>
    <mergeCell ref="G36:H36"/>
    <mergeCell ref="B43:F43"/>
    <mergeCell ref="G43:H43"/>
    <mergeCell ref="B32:F32"/>
    <mergeCell ref="G32:H32"/>
    <mergeCell ref="G25:H26"/>
    <mergeCell ref="A30:H30"/>
    <mergeCell ref="G22:H23"/>
    <mergeCell ref="B39:F39"/>
    <mergeCell ref="G39:H39"/>
    <mergeCell ref="B41:F41"/>
    <mergeCell ref="G41:H41"/>
    <mergeCell ref="B37:H37"/>
    <mergeCell ref="F2:H2"/>
    <mergeCell ref="B16:H16"/>
    <mergeCell ref="A20:H20"/>
    <mergeCell ref="B8:H8"/>
    <mergeCell ref="B7:H7"/>
    <mergeCell ref="B4:H6"/>
    <mergeCell ref="B12:F12"/>
    <mergeCell ref="B13:F13"/>
    <mergeCell ref="B10:H10"/>
    <mergeCell ref="G13:H13"/>
    <mergeCell ref="G12:H12"/>
    <mergeCell ref="B15:H15"/>
    <mergeCell ref="C19:F19"/>
  </mergeCells>
  <conditionalFormatting sqref="G19">
    <cfRule type="expression" dxfId="1" priority="2">
      <formula>$J$19=5</formula>
    </cfRule>
  </conditionalFormatting>
  <conditionalFormatting sqref="C19:F19">
    <cfRule type="expression" dxfId="0" priority="1">
      <formula>$J$19=5</formula>
    </cfRule>
  </conditionalFormatting>
  <hyperlinks>
    <hyperlink ref="F2:H2" location="Instructions!A1" display="Go to instructions"/>
  </hyperlinks>
  <printOptions horizontalCentered="1" verticalCentered="1"/>
  <pageMargins left="0.5" right="0.4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16</xdr:row>
                    <xdr:rowOff>106680</xdr:rowOff>
                  </from>
                  <to>
                    <xdr:col>6</xdr:col>
                    <xdr:colOff>289560</xdr:colOff>
                    <xdr:row>17</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5"/>
  <sheetViews>
    <sheetView showGridLines="0" topLeftCell="B1" workbookViewId="0">
      <selection activeCell="E18" sqref="E18"/>
    </sheetView>
  </sheetViews>
  <sheetFormatPr defaultColWidth="0" defaultRowHeight="0" customHeight="1" zeroHeight="1" x14ac:dyDescent="0.3"/>
  <cols>
    <col min="1" max="1" width="7.44140625" style="68" customWidth="1"/>
    <col min="2" max="2" width="16.33203125" style="68" customWidth="1"/>
    <col min="3" max="3" width="12.5546875" style="68" customWidth="1"/>
    <col min="4" max="4" width="13.88671875" style="68" customWidth="1"/>
    <col min="5" max="5" width="17.33203125" style="68" customWidth="1"/>
    <col min="6" max="6" width="3.6640625" style="68" customWidth="1"/>
    <col min="7" max="7" width="35.6640625" style="68" customWidth="1"/>
    <col min="8" max="8" width="32.109375" style="68" customWidth="1"/>
    <col min="9" max="9" width="2.5546875" style="68" customWidth="1"/>
    <col min="10" max="10" width="10.5546875" style="68" customWidth="1"/>
    <col min="11" max="14" width="0" style="68" hidden="1" customWidth="1"/>
    <col min="15" max="15" width="12.88671875" style="68" hidden="1" customWidth="1"/>
    <col min="16" max="18" width="0" style="68" hidden="1" customWidth="1"/>
    <col min="19" max="16384" width="9.109375" style="68" hidden="1"/>
  </cols>
  <sheetData>
    <row r="1" spans="1:10" ht="15" x14ac:dyDescent="0.25">
      <c r="A1" s="67"/>
      <c r="B1" s="67"/>
      <c r="C1" s="67"/>
      <c r="D1" s="67"/>
      <c r="E1" s="67"/>
      <c r="F1" s="67"/>
      <c r="G1" s="67"/>
      <c r="H1" s="67"/>
      <c r="I1" s="67"/>
      <c r="J1" s="67"/>
    </row>
    <row r="2" spans="1:10" ht="25.5" customHeight="1" x14ac:dyDescent="0.25">
      <c r="A2" s="67"/>
      <c r="B2" s="67"/>
      <c r="C2" s="67"/>
      <c r="D2" s="67"/>
      <c r="E2" s="67"/>
      <c r="F2" s="67"/>
      <c r="G2" s="67"/>
      <c r="H2" s="67"/>
      <c r="I2" s="67"/>
      <c r="J2" s="67"/>
    </row>
    <row r="3" spans="1:10" ht="19.5" thickBot="1" x14ac:dyDescent="0.35">
      <c r="A3" s="67"/>
      <c r="B3" s="521"/>
      <c r="C3" s="521"/>
      <c r="D3" s="521"/>
      <c r="E3" s="521"/>
      <c r="F3" s="67"/>
      <c r="G3" s="67"/>
      <c r="H3" s="67"/>
      <c r="I3" s="67"/>
      <c r="J3" s="67"/>
    </row>
    <row r="4" spans="1:10" ht="15.75" customHeight="1" thickBot="1" x14ac:dyDescent="0.3">
      <c r="A4" s="67"/>
      <c r="B4" s="522" t="s">
        <v>138</v>
      </c>
      <c r="C4" s="523"/>
      <c r="D4" s="523"/>
      <c r="E4" s="524"/>
      <c r="F4" s="67"/>
      <c r="H4" s="67"/>
      <c r="I4" s="67"/>
      <c r="J4" s="67"/>
    </row>
    <row r="5" spans="1:10" ht="15" customHeight="1" x14ac:dyDescent="0.3">
      <c r="A5" s="67"/>
      <c r="B5" s="413" t="s">
        <v>139</v>
      </c>
      <c r="C5" s="414"/>
      <c r="D5" s="414"/>
      <c r="E5" s="415"/>
      <c r="F5" s="80"/>
      <c r="G5" s="81"/>
      <c r="H5" s="81"/>
      <c r="I5" s="81"/>
      <c r="J5" s="81"/>
    </row>
    <row r="6" spans="1:10" ht="15" thickBot="1" x14ac:dyDescent="0.35">
      <c r="A6" s="67"/>
      <c r="B6" s="416"/>
      <c r="C6" s="417"/>
      <c r="D6" s="417"/>
      <c r="E6" s="418"/>
      <c r="F6" s="80"/>
      <c r="G6" s="80"/>
      <c r="I6" s="80"/>
      <c r="J6" s="80"/>
    </row>
    <row r="7" spans="1:10" ht="45" x14ac:dyDescent="0.25">
      <c r="A7" s="67"/>
      <c r="B7" s="148" t="s">
        <v>10</v>
      </c>
      <c r="C7" s="149" t="s">
        <v>11</v>
      </c>
      <c r="D7" s="149" t="s">
        <v>12</v>
      </c>
      <c r="E7" s="150" t="s">
        <v>111</v>
      </c>
      <c r="F7" s="82"/>
      <c r="G7" s="82"/>
      <c r="H7" s="82"/>
      <c r="I7" s="82"/>
      <c r="J7" s="82"/>
    </row>
    <row r="8" spans="1:10" ht="15" x14ac:dyDescent="0.25">
      <c r="A8" s="83" t="s">
        <v>13</v>
      </c>
      <c r="B8" s="143"/>
      <c r="C8" s="144"/>
      <c r="D8" s="132">
        <f t="shared" ref="D8:D17" si="0">B8*C8</f>
        <v>0</v>
      </c>
      <c r="E8" s="133"/>
      <c r="F8" s="82"/>
      <c r="G8" s="82"/>
      <c r="H8" s="82"/>
      <c r="I8" s="82"/>
      <c r="J8" s="82"/>
    </row>
    <row r="9" spans="1:10" ht="15" x14ac:dyDescent="0.25">
      <c r="A9" s="83" t="s">
        <v>14</v>
      </c>
      <c r="B9" s="143"/>
      <c r="C9" s="144"/>
      <c r="D9" s="132">
        <f t="shared" si="0"/>
        <v>0</v>
      </c>
      <c r="E9" s="133"/>
      <c r="F9" s="82"/>
      <c r="G9" s="82"/>
      <c r="H9" s="82"/>
      <c r="I9" s="82"/>
      <c r="J9" s="82"/>
    </row>
    <row r="10" spans="1:10" ht="15" x14ac:dyDescent="0.25">
      <c r="A10" s="83" t="s">
        <v>15</v>
      </c>
      <c r="B10" s="143"/>
      <c r="C10" s="144"/>
      <c r="D10" s="132">
        <f t="shared" si="0"/>
        <v>0</v>
      </c>
      <c r="E10" s="134"/>
      <c r="F10" s="76"/>
      <c r="G10" s="82"/>
      <c r="H10" s="82"/>
      <c r="I10" s="76"/>
      <c r="J10" s="76"/>
    </row>
    <row r="11" spans="1:10" ht="15" x14ac:dyDescent="0.25">
      <c r="A11" s="83" t="s">
        <v>16</v>
      </c>
      <c r="B11" s="143"/>
      <c r="C11" s="144"/>
      <c r="D11" s="132">
        <f t="shared" si="0"/>
        <v>0</v>
      </c>
      <c r="E11" s="134"/>
      <c r="F11" s="76"/>
      <c r="G11" s="82"/>
      <c r="H11" s="82"/>
      <c r="I11" s="76"/>
      <c r="J11" s="76"/>
    </row>
    <row r="12" spans="1:10" ht="15" x14ac:dyDescent="0.25">
      <c r="A12" s="83" t="s">
        <v>17</v>
      </c>
      <c r="B12" s="143"/>
      <c r="C12" s="144"/>
      <c r="D12" s="132">
        <f t="shared" si="0"/>
        <v>0</v>
      </c>
      <c r="E12" s="134"/>
      <c r="F12" s="76"/>
      <c r="G12" s="82"/>
      <c r="H12" s="82"/>
      <c r="I12" s="76"/>
      <c r="J12" s="76"/>
    </row>
    <row r="13" spans="1:10" ht="15" x14ac:dyDescent="0.25">
      <c r="A13" s="83" t="s">
        <v>18</v>
      </c>
      <c r="B13" s="143"/>
      <c r="C13" s="144"/>
      <c r="D13" s="132">
        <f t="shared" si="0"/>
        <v>0</v>
      </c>
      <c r="E13" s="134"/>
      <c r="F13" s="76"/>
      <c r="G13" s="82"/>
      <c r="H13" s="82"/>
      <c r="I13" s="76"/>
      <c r="J13" s="76"/>
    </row>
    <row r="14" spans="1:10" ht="15" x14ac:dyDescent="0.25">
      <c r="A14" s="83" t="s">
        <v>19</v>
      </c>
      <c r="B14" s="143"/>
      <c r="C14" s="144"/>
      <c r="D14" s="132">
        <f t="shared" si="0"/>
        <v>0</v>
      </c>
      <c r="E14" s="134"/>
      <c r="F14" s="76"/>
      <c r="G14" s="82"/>
      <c r="H14" s="82"/>
      <c r="I14" s="76"/>
      <c r="J14" s="76"/>
    </row>
    <row r="15" spans="1:10" ht="15" customHeight="1" x14ac:dyDescent="0.25">
      <c r="A15" s="83" t="s">
        <v>20</v>
      </c>
      <c r="B15" s="143"/>
      <c r="C15" s="144"/>
      <c r="D15" s="132">
        <f t="shared" si="0"/>
        <v>0</v>
      </c>
      <c r="E15" s="134"/>
      <c r="F15" s="76"/>
      <c r="G15" s="135"/>
      <c r="H15" s="135"/>
      <c r="I15" s="76"/>
      <c r="J15" s="76"/>
    </row>
    <row r="16" spans="1:10" ht="14.4" x14ac:dyDescent="0.3">
      <c r="A16" s="83" t="s">
        <v>21</v>
      </c>
      <c r="B16" s="143"/>
      <c r="C16" s="144"/>
      <c r="D16" s="132">
        <f t="shared" si="0"/>
        <v>0</v>
      </c>
      <c r="E16" s="134"/>
      <c r="F16" s="76"/>
      <c r="G16" s="525"/>
      <c r="H16" s="525"/>
      <c r="I16" s="76"/>
      <c r="J16" s="76"/>
    </row>
    <row r="17" spans="1:10" ht="15" thickBot="1" x14ac:dyDescent="0.35">
      <c r="A17" s="83" t="s">
        <v>22</v>
      </c>
      <c r="B17" s="143"/>
      <c r="C17" s="144"/>
      <c r="D17" s="132">
        <f t="shared" si="0"/>
        <v>0</v>
      </c>
      <c r="E17" s="155"/>
      <c r="F17" s="76"/>
      <c r="G17" s="525"/>
      <c r="H17" s="525"/>
      <c r="I17" s="76"/>
      <c r="J17" s="76"/>
    </row>
    <row r="18" spans="1:10" ht="15.75" thickBot="1" x14ac:dyDescent="0.3">
      <c r="A18" s="85" t="s">
        <v>23</v>
      </c>
      <c r="B18" s="136">
        <f>SUM(B8:B17)</f>
        <v>0</v>
      </c>
      <c r="C18" s="137"/>
      <c r="D18" s="154">
        <f>SUM(D8:D17)</f>
        <v>0</v>
      </c>
      <c r="E18" s="158">
        <f>ROUND((IF(D18=0,0,IF(B18=0,0,D18/B18))),2)</f>
        <v>0</v>
      </c>
      <c r="F18" s="156" t="s">
        <v>208</v>
      </c>
      <c r="G18" s="157"/>
      <c r="H18" s="153"/>
      <c r="I18" s="91"/>
      <c r="J18" s="91"/>
    </row>
    <row r="19" spans="1:10" ht="15" hidden="1" x14ac:dyDescent="0.25">
      <c r="A19" s="67"/>
      <c r="B19" s="67"/>
      <c r="C19" s="67"/>
      <c r="D19" s="67" t="s">
        <v>36</v>
      </c>
      <c r="E19" s="69">
        <f>ROUND(E18,2)</f>
        <v>0</v>
      </c>
      <c r="F19" s="69"/>
      <c r="H19" s="91"/>
      <c r="I19" s="69"/>
      <c r="J19" s="69"/>
    </row>
    <row r="20" spans="1:10" ht="14.4" x14ac:dyDescent="0.3">
      <c r="A20" s="67"/>
      <c r="B20" s="67"/>
      <c r="C20" s="67"/>
      <c r="D20" s="67"/>
      <c r="E20" s="67"/>
      <c r="F20" s="67"/>
      <c r="G20" s="526" t="s">
        <v>213</v>
      </c>
      <c r="H20" s="526"/>
      <c r="I20" s="91"/>
      <c r="J20" s="91"/>
    </row>
    <row r="21" spans="1:10" ht="14.4" x14ac:dyDescent="0.3">
      <c r="A21" s="67"/>
      <c r="B21" s="67"/>
      <c r="C21" s="67"/>
      <c r="D21" s="67"/>
      <c r="E21" s="67"/>
      <c r="F21" s="67"/>
      <c r="G21" s="526"/>
      <c r="H21" s="526"/>
      <c r="I21" s="67"/>
      <c r="J21" s="67"/>
    </row>
    <row r="22" spans="1:10" ht="15" x14ac:dyDescent="0.25">
      <c r="A22" s="67"/>
      <c r="B22" s="519" t="s">
        <v>141</v>
      </c>
      <c r="C22" s="519"/>
      <c r="D22" s="519"/>
      <c r="E22" s="519"/>
      <c r="F22" s="67"/>
      <c r="G22" s="243" t="s">
        <v>52</v>
      </c>
      <c r="H22" s="67"/>
      <c r="I22" s="97"/>
      <c r="J22" s="97"/>
    </row>
    <row r="23" spans="1:10" ht="14.4" x14ac:dyDescent="0.3">
      <c r="A23" s="520" t="s">
        <v>25</v>
      </c>
      <c r="B23" s="520"/>
      <c r="C23" s="520"/>
      <c r="D23" s="520"/>
      <c r="E23" s="520"/>
      <c r="F23" s="520"/>
      <c r="G23" s="520"/>
      <c r="H23" s="520"/>
      <c r="I23" s="520"/>
      <c r="J23" s="520"/>
    </row>
    <row r="24" spans="1:10" ht="14.4" x14ac:dyDescent="0.3">
      <c r="A24" s="520"/>
      <c r="B24" s="520"/>
      <c r="C24" s="520"/>
      <c r="D24" s="520"/>
      <c r="E24" s="520"/>
      <c r="F24" s="520"/>
      <c r="G24" s="520"/>
      <c r="H24" s="520"/>
      <c r="I24" s="520"/>
      <c r="J24" s="520"/>
    </row>
    <row r="25" spans="1:10" ht="15" x14ac:dyDescent="0.25">
      <c r="A25" s="67"/>
      <c r="B25" s="67"/>
      <c r="C25" s="67"/>
      <c r="D25" s="67"/>
      <c r="E25" s="67"/>
      <c r="F25" s="67"/>
      <c r="G25" s="67"/>
      <c r="H25" s="67"/>
      <c r="I25" s="67"/>
      <c r="J25" s="67"/>
    </row>
  </sheetData>
  <sheetProtection password="CC30" sheet="1" objects="1" scenarios="1"/>
  <mergeCells count="8">
    <mergeCell ref="B22:E22"/>
    <mergeCell ref="A23:J24"/>
    <mergeCell ref="B3:E3"/>
    <mergeCell ref="B4:E4"/>
    <mergeCell ref="B5:E6"/>
    <mergeCell ref="G16:G17"/>
    <mergeCell ref="H16:H17"/>
    <mergeCell ref="G20:H21"/>
  </mergeCells>
  <hyperlinks>
    <hyperlink ref="B22:E22" location="'SY 15-16 NonFederal Calculator'!A1" display="Click to go back to SY 15-16 Non-Federal Calculator"/>
    <hyperlink ref="G22"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5"/>
  <sheetViews>
    <sheetView showGridLines="0" workbookViewId="0">
      <selection activeCell="G20" sqref="G20:H21"/>
    </sheetView>
  </sheetViews>
  <sheetFormatPr defaultColWidth="0" defaultRowHeight="0" customHeight="1" zeroHeight="1" x14ac:dyDescent="0.3"/>
  <cols>
    <col min="1" max="1" width="7.44140625" style="68" customWidth="1"/>
    <col min="2" max="2" width="16.33203125" style="68" customWidth="1"/>
    <col min="3" max="3" width="12.5546875" style="68" customWidth="1"/>
    <col min="4" max="4" width="13.88671875" style="68" customWidth="1"/>
    <col min="5" max="5" width="17.33203125" style="68" customWidth="1"/>
    <col min="6" max="6" width="3.6640625" style="68" customWidth="1"/>
    <col min="7" max="7" width="35.6640625" style="68" customWidth="1"/>
    <col min="8" max="8" width="32.109375" style="68" customWidth="1"/>
    <col min="9" max="9" width="2.5546875" style="68" customWidth="1"/>
    <col min="10" max="10" width="10.5546875" style="68" customWidth="1"/>
    <col min="11" max="14" width="0" style="68" hidden="1" customWidth="1"/>
    <col min="15" max="15" width="12.88671875" style="68" hidden="1" customWidth="1"/>
    <col min="16" max="18" width="0" style="68" hidden="1" customWidth="1"/>
    <col min="19" max="16384" width="9.109375" style="68" hidden="1"/>
  </cols>
  <sheetData>
    <row r="1" spans="1:10" ht="15" x14ac:dyDescent="0.25">
      <c r="A1" s="67"/>
      <c r="B1" s="67"/>
      <c r="C1" s="67"/>
      <c r="D1" s="67"/>
      <c r="E1" s="67"/>
      <c r="F1" s="67"/>
      <c r="G1" s="67"/>
      <c r="H1" s="67"/>
      <c r="I1" s="67"/>
      <c r="J1" s="67"/>
    </row>
    <row r="2" spans="1:10" ht="25.5" customHeight="1" x14ac:dyDescent="0.25">
      <c r="A2" s="67"/>
      <c r="B2" s="67"/>
      <c r="C2" s="67"/>
      <c r="D2" s="67"/>
      <c r="E2" s="67"/>
      <c r="F2" s="67"/>
      <c r="G2" s="67"/>
      <c r="H2" s="67"/>
      <c r="I2" s="67"/>
      <c r="J2" s="67"/>
    </row>
    <row r="3" spans="1:10" ht="19.5" thickBot="1" x14ac:dyDescent="0.35">
      <c r="A3" s="67"/>
      <c r="B3" s="521"/>
      <c r="C3" s="521"/>
      <c r="D3" s="521"/>
      <c r="E3" s="521"/>
      <c r="F3" s="67"/>
      <c r="G3" s="67"/>
      <c r="H3" s="67"/>
      <c r="I3" s="67"/>
      <c r="J3" s="67"/>
    </row>
    <row r="4" spans="1:10" ht="15.75" customHeight="1" thickBot="1" x14ac:dyDescent="0.3">
      <c r="A4" s="67"/>
      <c r="B4" s="522" t="s">
        <v>57</v>
      </c>
      <c r="C4" s="523"/>
      <c r="D4" s="523"/>
      <c r="E4" s="524"/>
      <c r="F4" s="67"/>
      <c r="H4" s="67"/>
      <c r="I4" s="67"/>
      <c r="J4" s="67"/>
    </row>
    <row r="5" spans="1:10" ht="15" customHeight="1" x14ac:dyDescent="0.3">
      <c r="A5" s="67"/>
      <c r="B5" s="413" t="s">
        <v>56</v>
      </c>
      <c r="C5" s="414"/>
      <c r="D5" s="414"/>
      <c r="E5" s="415"/>
      <c r="F5" s="80"/>
      <c r="G5" s="81"/>
      <c r="H5" s="81"/>
      <c r="I5" s="81"/>
      <c r="J5" s="81"/>
    </row>
    <row r="6" spans="1:10" ht="15" thickBot="1" x14ac:dyDescent="0.35">
      <c r="A6" s="67"/>
      <c r="B6" s="416"/>
      <c r="C6" s="417"/>
      <c r="D6" s="417"/>
      <c r="E6" s="418"/>
      <c r="F6" s="80"/>
      <c r="G6" s="80"/>
      <c r="I6" s="80"/>
      <c r="J6" s="80"/>
    </row>
    <row r="7" spans="1:10" ht="45" x14ac:dyDescent="0.25">
      <c r="A7" s="67"/>
      <c r="B7" s="148" t="s">
        <v>10</v>
      </c>
      <c r="C7" s="149" t="s">
        <v>11</v>
      </c>
      <c r="D7" s="149" t="s">
        <v>12</v>
      </c>
      <c r="E7" s="150" t="s">
        <v>40</v>
      </c>
      <c r="F7" s="82"/>
      <c r="G7" s="82"/>
      <c r="H7" s="82"/>
      <c r="I7" s="82"/>
      <c r="J7" s="82"/>
    </row>
    <row r="8" spans="1:10" ht="15" x14ac:dyDescent="0.25">
      <c r="A8" s="83" t="s">
        <v>13</v>
      </c>
      <c r="B8" s="143"/>
      <c r="C8" s="144"/>
      <c r="D8" s="132">
        <f t="shared" ref="D8:D17" si="0">B8*C8</f>
        <v>0</v>
      </c>
      <c r="E8" s="133"/>
      <c r="F8" s="82"/>
      <c r="G8" s="82"/>
      <c r="H8" s="82"/>
      <c r="I8" s="82"/>
      <c r="J8" s="82"/>
    </row>
    <row r="9" spans="1:10" ht="15" x14ac:dyDescent="0.25">
      <c r="A9" s="83" t="s">
        <v>14</v>
      </c>
      <c r="B9" s="143"/>
      <c r="C9" s="144"/>
      <c r="D9" s="132">
        <f t="shared" si="0"/>
        <v>0</v>
      </c>
      <c r="E9" s="133"/>
      <c r="F9" s="82"/>
      <c r="G9" s="82"/>
      <c r="H9" s="82"/>
      <c r="I9" s="82"/>
      <c r="J9" s="82"/>
    </row>
    <row r="10" spans="1:10" ht="15" x14ac:dyDescent="0.25">
      <c r="A10" s="83" t="s">
        <v>15</v>
      </c>
      <c r="B10" s="143"/>
      <c r="C10" s="144"/>
      <c r="D10" s="132">
        <f t="shared" si="0"/>
        <v>0</v>
      </c>
      <c r="E10" s="134"/>
      <c r="F10" s="76"/>
      <c r="G10" s="82"/>
      <c r="H10" s="82"/>
      <c r="I10" s="76"/>
      <c r="J10" s="76"/>
    </row>
    <row r="11" spans="1:10" ht="15" x14ac:dyDescent="0.25">
      <c r="A11" s="83" t="s">
        <v>16</v>
      </c>
      <c r="B11" s="143"/>
      <c r="C11" s="144"/>
      <c r="D11" s="132">
        <f t="shared" si="0"/>
        <v>0</v>
      </c>
      <c r="E11" s="134"/>
      <c r="F11" s="76"/>
      <c r="G11" s="82"/>
      <c r="H11" s="82"/>
      <c r="I11" s="76"/>
      <c r="J11" s="76"/>
    </row>
    <row r="12" spans="1:10" ht="15" x14ac:dyDescent="0.25">
      <c r="A12" s="83" t="s">
        <v>17</v>
      </c>
      <c r="B12" s="143"/>
      <c r="C12" s="144"/>
      <c r="D12" s="132">
        <f t="shared" si="0"/>
        <v>0</v>
      </c>
      <c r="E12" s="134"/>
      <c r="F12" s="76"/>
      <c r="G12" s="82"/>
      <c r="H12" s="82"/>
      <c r="I12" s="76"/>
      <c r="J12" s="76"/>
    </row>
    <row r="13" spans="1:10" ht="15" x14ac:dyDescent="0.25">
      <c r="A13" s="83" t="s">
        <v>18</v>
      </c>
      <c r="B13" s="143"/>
      <c r="C13" s="144"/>
      <c r="D13" s="132">
        <f t="shared" si="0"/>
        <v>0</v>
      </c>
      <c r="E13" s="134"/>
      <c r="F13" s="76"/>
      <c r="G13" s="82"/>
      <c r="H13" s="82"/>
      <c r="I13" s="76"/>
      <c r="J13" s="76"/>
    </row>
    <row r="14" spans="1:10" ht="15" x14ac:dyDescent="0.25">
      <c r="A14" s="83" t="s">
        <v>19</v>
      </c>
      <c r="B14" s="143"/>
      <c r="C14" s="144"/>
      <c r="D14" s="132">
        <f t="shared" si="0"/>
        <v>0</v>
      </c>
      <c r="E14" s="134"/>
      <c r="F14" s="76"/>
      <c r="G14" s="82"/>
      <c r="H14" s="82"/>
      <c r="I14" s="76"/>
      <c r="J14" s="76"/>
    </row>
    <row r="15" spans="1:10" ht="15" customHeight="1" x14ac:dyDescent="0.25">
      <c r="A15" s="83" t="s">
        <v>20</v>
      </c>
      <c r="B15" s="143"/>
      <c r="C15" s="144"/>
      <c r="D15" s="132">
        <f t="shared" si="0"/>
        <v>0</v>
      </c>
      <c r="E15" s="134"/>
      <c r="F15" s="76"/>
      <c r="G15" s="135"/>
      <c r="H15" s="135"/>
      <c r="I15" s="76"/>
      <c r="J15" s="76"/>
    </row>
    <row r="16" spans="1:10" ht="14.4" x14ac:dyDescent="0.3">
      <c r="A16" s="83" t="s">
        <v>21</v>
      </c>
      <c r="B16" s="143"/>
      <c r="C16" s="144"/>
      <c r="D16" s="132">
        <f t="shared" si="0"/>
        <v>0</v>
      </c>
      <c r="E16" s="134"/>
      <c r="F16" s="76"/>
      <c r="G16" s="525"/>
      <c r="H16" s="525"/>
      <c r="I16" s="76"/>
      <c r="J16" s="76"/>
    </row>
    <row r="17" spans="1:10" ht="15" thickBot="1" x14ac:dyDescent="0.35">
      <c r="A17" s="83" t="s">
        <v>22</v>
      </c>
      <c r="B17" s="143"/>
      <c r="C17" s="144"/>
      <c r="D17" s="132">
        <f t="shared" si="0"/>
        <v>0</v>
      </c>
      <c r="E17" s="155"/>
      <c r="F17" s="76"/>
      <c r="G17" s="525"/>
      <c r="H17" s="525"/>
      <c r="I17" s="76"/>
      <c r="J17" s="76"/>
    </row>
    <row r="18" spans="1:10" ht="15.75" thickBot="1" x14ac:dyDescent="0.3">
      <c r="A18" s="85" t="s">
        <v>23</v>
      </c>
      <c r="B18" s="136">
        <f>SUM(B8:B17)</f>
        <v>0</v>
      </c>
      <c r="C18" s="137"/>
      <c r="D18" s="154">
        <f>SUM(D8:D17)</f>
        <v>0</v>
      </c>
      <c r="E18" s="158">
        <f>ROUND((IF(D18=0,0,IF(B18=0,0,D18/B18))),2)</f>
        <v>0</v>
      </c>
      <c r="F18" s="527" t="s">
        <v>59</v>
      </c>
      <c r="G18" s="528"/>
      <c r="H18" s="153"/>
      <c r="I18" s="91"/>
      <c r="J18" s="91"/>
    </row>
    <row r="19" spans="1:10" ht="15" hidden="1" x14ac:dyDescent="0.25">
      <c r="A19" s="67"/>
      <c r="B19" s="67"/>
      <c r="C19" s="67"/>
      <c r="D19" s="67" t="s">
        <v>36</v>
      </c>
      <c r="E19" s="69">
        <f>ROUND(E18,2)</f>
        <v>0</v>
      </c>
      <c r="F19" s="69"/>
      <c r="H19" s="91"/>
      <c r="I19" s="69"/>
      <c r="J19" s="69"/>
    </row>
    <row r="20" spans="1:10" ht="14.4" x14ac:dyDescent="0.3">
      <c r="A20" s="67"/>
      <c r="B20" s="67"/>
      <c r="C20" s="67"/>
      <c r="D20" s="67"/>
      <c r="E20" s="67"/>
      <c r="F20" s="67"/>
      <c r="G20" s="526" t="s">
        <v>212</v>
      </c>
      <c r="H20" s="526"/>
      <c r="I20" s="91"/>
      <c r="J20" s="91"/>
    </row>
    <row r="21" spans="1:10" ht="14.4" x14ac:dyDescent="0.3">
      <c r="A21" s="67"/>
      <c r="B21" s="67"/>
      <c r="C21" s="67"/>
      <c r="D21" s="67"/>
      <c r="E21" s="67"/>
      <c r="F21" s="67"/>
      <c r="G21" s="526"/>
      <c r="H21" s="526"/>
      <c r="I21" s="67"/>
      <c r="J21" s="67"/>
    </row>
    <row r="22" spans="1:10" ht="15" x14ac:dyDescent="0.25">
      <c r="A22" s="67"/>
      <c r="B22" s="519" t="s">
        <v>76</v>
      </c>
      <c r="C22" s="519"/>
      <c r="D22" s="519"/>
      <c r="E22" s="519"/>
      <c r="F22" s="67"/>
      <c r="G22" s="187" t="s">
        <v>52</v>
      </c>
      <c r="H22" s="67"/>
      <c r="I22" s="97"/>
      <c r="J22" s="97"/>
    </row>
    <row r="23" spans="1:10" ht="14.4" x14ac:dyDescent="0.3">
      <c r="A23" s="435" t="s">
        <v>25</v>
      </c>
      <c r="B23" s="435"/>
      <c r="C23" s="435"/>
      <c r="D23" s="435"/>
      <c r="E23" s="435"/>
      <c r="F23" s="435"/>
      <c r="G23" s="435"/>
      <c r="H23" s="435"/>
      <c r="I23" s="435"/>
      <c r="J23" s="435"/>
    </row>
    <row r="24" spans="1:10" ht="14.4" x14ac:dyDescent="0.3">
      <c r="A24" s="435"/>
      <c r="B24" s="435"/>
      <c r="C24" s="435"/>
      <c r="D24" s="435"/>
      <c r="E24" s="435"/>
      <c r="F24" s="435"/>
      <c r="G24" s="435"/>
      <c r="H24" s="435"/>
      <c r="I24" s="435"/>
      <c r="J24" s="435"/>
    </row>
    <row r="25" spans="1:10" ht="15" x14ac:dyDescent="0.25">
      <c r="A25" s="67"/>
      <c r="B25" s="67"/>
      <c r="C25" s="67"/>
      <c r="D25" s="67"/>
      <c r="E25" s="67"/>
      <c r="F25" s="67"/>
      <c r="G25" s="67"/>
      <c r="H25" s="67"/>
      <c r="I25" s="67"/>
      <c r="J25" s="67"/>
    </row>
  </sheetData>
  <sheetProtection password="CC30" sheet="1" objects="1" scenarios="1"/>
  <mergeCells count="9">
    <mergeCell ref="G16:G17"/>
    <mergeCell ref="H16:H17"/>
    <mergeCell ref="A23:J24"/>
    <mergeCell ref="G20:H21"/>
    <mergeCell ref="B3:E3"/>
    <mergeCell ref="B4:E4"/>
    <mergeCell ref="B5:E6"/>
    <mergeCell ref="B22:E22"/>
    <mergeCell ref="F18:G18"/>
  </mergeCells>
  <hyperlinks>
    <hyperlink ref="B22:E22" location="'Unrounded Requirement Finder'!A1" display="Click to go back to Unrounded Requirement Finder"/>
    <hyperlink ref="G22" location="Instructions!A1" display="Go to instructions"/>
  </hyperlinks>
  <pageMargins left="0.4" right="0.4" top="0.5" bottom="0.5" header="0.55000000000000004" footer="0.55000000000000004"/>
  <pageSetup scale="85" orientation="landscape" r:id="rId1"/>
  <ignoredErrors>
    <ignoredError sqref="A8: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7.5" x14ac:dyDescent="0.3">
      <c r="A1" s="25" t="s">
        <v>0</v>
      </c>
      <c r="B1" s="26" t="s">
        <v>1</v>
      </c>
      <c r="C1" s="26" t="s">
        <v>2</v>
      </c>
      <c r="D1" s="26" t="s">
        <v>3</v>
      </c>
      <c r="E1" s="26" t="s">
        <v>4</v>
      </c>
      <c r="F1" s="26" t="s">
        <v>5</v>
      </c>
      <c r="G1" s="26" t="s">
        <v>6</v>
      </c>
      <c r="H1" s="26" t="s">
        <v>7</v>
      </c>
      <c r="I1" s="27" t="s">
        <v>8</v>
      </c>
    </row>
    <row r="2" spans="1:9" ht="15"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ht="15"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ht="15"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ht="15"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ht="15"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ht="15"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ht="15"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ht="15"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ht="15"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ht="15"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ht="15"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ht="15"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ht="15"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ht="15"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ht="15"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ht="15"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ht="15"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ht="15"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ht="15"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ht="15"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ht="15"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ht="15"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ht="15"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ht="15"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ht="15"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ht="15"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ht="15"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ht="15"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ht="15"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ht="15"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ht="15"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ht="15"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ht="15"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ht="15"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ht="15"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ht="15"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ht="15"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ht="15"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ht="15"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ht="15"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ht="15"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ht="15"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ht="15"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ht="15"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ht="15"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ht="15"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ht="15"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ht="15"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ht="15"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ht="15"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ht="15"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ht="15"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ht="15"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ht="15"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ht="15"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ht="15"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ht="15"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ht="15"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ht="15"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ht="15"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ht="15"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ht="15"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ht="15"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ht="15"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ht="15"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ht="15"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ht="15"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ht="15"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ht="15"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ht="15"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ht="15"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ht="15"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ht="15"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ht="15"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ht="15"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ht="15"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ht="15"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ht="15"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ht="15"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ht="15"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ht="15"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ht="15"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ht="15"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ht="15"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ht="15"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ht="15"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ht="15"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ht="15"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ht="15"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ht="15"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ht="15"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ht="15"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ht="15"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ht="15"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ht="15"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ht="15"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ht="15"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ht="15"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ht="15"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ht="15"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ht="15"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ht="15"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ht="15"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ht="15"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ht="15"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ht="15"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ht="15"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ht="15"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ht="15"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ht="15"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ht="15"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ht="15"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ht="15"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ht="15"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ht="15"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ht="15"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ht="15"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ht="15"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ht="15"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ht="15"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ht="15"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ht="15"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ht="15"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ht="15"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ht="15"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ht="15"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ht="15"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ht="15"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ht="15"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ht="15"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ht="15"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ht="15"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ht="15"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ht="15"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ht="15"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ht="15"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ht="15"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ht="15"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ht="15"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ht="15"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ht="15"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ht="15"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ht="15"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ht="15"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ht="15"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ht="15"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ht="15"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ht="15"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ht="15"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ht="15"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ht="15"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ht="15"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ht="15"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ht="15"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ht="15"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ht="15"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ht="15"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ht="15"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ht="15"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ht="15"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ht="15"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ht="15"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ht="15"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ht="15"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ht="15"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ht="15"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ht="15"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ht="15"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ht="15"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ht="15"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ht="15"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ht="15"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ht="15"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ht="15"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ht="15"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ht="15"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ht="15"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ht="15"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ht="15"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ht="15"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ht="15"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ht="15"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ht="15"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ht="15"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ht="15"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ht="15"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ht="15"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ht="15"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ht="15"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ht="15"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ht="15"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ht="15"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ht="15"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ht="15"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ht="15"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ht="15"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ht="15"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ht="15"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ht="15"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ht="15"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ht="15"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ht="15"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ht="15"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ht="15"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ht="15"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ht="15"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ht="15"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ht="15"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ht="15"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ht="15"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ht="15"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ht="15"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ht="15"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ht="15"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ht="15"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ht="15"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ht="15"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ht="15"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ht="15"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ht="15"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ht="15"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ht="15"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ht="15"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ht="15"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ht="15"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ht="15"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ht="15"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ht="15"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ht="15"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ht="15"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ht="15"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ht="15"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ht="15"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ht="15"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ht="15"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ht="15"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ht="15"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ht="15"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ht="15"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ht="15"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ht="15"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ht="15"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ht="15"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ht="15"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ht="15"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ht="15"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ht="15"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ht="15"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ht="15"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ht="15"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ht="15"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ht="15"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ht="15"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ht="15"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ht="15"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486F7C0-79E5-4768-ACC4-8286DCD10978}">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C9EE803A-9B8C-4DC3-930F-5CE939AD2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Unrounded Requirement Finder</vt:lpstr>
      <vt:lpstr>SY 15-16 Price Calculator</vt:lpstr>
      <vt:lpstr>SY 15-16 NonFederal Calculator</vt:lpstr>
      <vt:lpstr>SY 15-16 Split Calculator</vt:lpstr>
      <vt:lpstr>SY 2015-2016 REPORT</vt:lpstr>
      <vt:lpstr>SY 14-15 Price Calculator</vt:lpstr>
      <vt:lpstr>SY 10-11 Price Calculator</vt:lpstr>
      <vt:lpstr>2012-2013 Pricing table</vt:lpstr>
      <vt:lpstr>2011-12 Pricing table</vt:lpstr>
      <vt:lpstr>Instructions!Print_Area</vt:lpstr>
      <vt:lpstr>'SY 15-16 NonFederal Calculator'!Print_Area</vt:lpstr>
      <vt:lpstr>'SY 15-16 Price Calculator'!Print_Area</vt:lpstr>
      <vt:lpstr>'SY 15-16 Split Calculator'!Print_Area</vt:lpstr>
      <vt:lpstr>'Unrounded Requirement Finder'!Print_Area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creator>mramirez</dc:creator>
  <cp:keywords>Paid Lunch Equity</cp:keywords>
  <cp:lastModifiedBy>Leazl Yoder</cp:lastModifiedBy>
  <cp:lastPrinted>2014-12-17T18:26:51Z</cp:lastPrinted>
  <dcterms:created xsi:type="dcterms:W3CDTF">2011-05-25T19:12:04Z</dcterms:created>
  <dcterms:modified xsi:type="dcterms:W3CDTF">2015-07-02T18:24:03Z</dcterms:modified>
</cp:coreProperties>
</file>