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240" yWindow="120" windowWidth="18990" windowHeight="9930" tabRatio="756"/>
  </bookViews>
  <sheets>
    <sheet name="Instructions" sheetId="16" r:id="rId1"/>
    <sheet name="Unrounded Requirement Finder" sheetId="8" r:id="rId2"/>
    <sheet name="SY 14-15 Price Calculator" sheetId="1" r:id="rId3"/>
    <sheet name="SY 14-15 NonFederal Calculator" sheetId="9" r:id="rId4"/>
    <sheet name="SY 14-15 Split Calculator" sheetId="17" r:id="rId5"/>
    <sheet name="SY2014-2015 REPORT" sheetId="11" r:id="rId6"/>
    <sheet name="SY 13-14 Price Calculator" sheetId="20" r:id="rId7"/>
    <sheet name="SY 10-11 Price Calculator" sheetId="10" r:id="rId8"/>
    <sheet name="2012-2013 Pricing table" sheetId="4" state="hidden" r:id="rId9"/>
    <sheet name="2011-12 Pricing table" sheetId="6" state="hidden" r:id="rId10"/>
  </sheets>
  <definedNames>
    <definedName name="_xlnm.Print_Area" localSheetId="0">Instructions!$A$1:$H$178</definedName>
    <definedName name="_xlnm.Print_Area" localSheetId="3">'SY 14-15 NonFederal Calculator'!$A$1:$F$37</definedName>
    <definedName name="_xlnm.Print_Area" localSheetId="2">'SY 14-15 Price Calculator'!$A$4:$H$65</definedName>
    <definedName name="_xlnm.Print_Area" localSheetId="4">'SY 14-15 Split Calculator'!$A$4:$H$49</definedName>
    <definedName name="_xlnm.Print_Area" localSheetId="1">'Unrounded Requirement Finder'!$A$1:$F$26</definedName>
  </definedNames>
  <calcPr calcId="145621"/>
</workbook>
</file>

<file path=xl/calcChain.xml><?xml version="1.0" encoding="utf-8"?>
<calcChain xmlns="http://schemas.openxmlformats.org/spreadsheetml/2006/main">
  <c r="D7" i="8" l="1"/>
  <c r="D16" i="8" l="1"/>
  <c r="D15" i="8" s="1"/>
  <c r="E15" i="8" s="1"/>
  <c r="B18" i="20" l="1"/>
  <c r="D17" i="20"/>
  <c r="D16" i="20"/>
  <c r="D15" i="20"/>
  <c r="D14" i="20"/>
  <c r="D13" i="20"/>
  <c r="D12" i="20"/>
  <c r="D11" i="20"/>
  <c r="D10" i="20"/>
  <c r="D9" i="20"/>
  <c r="D8" i="20"/>
  <c r="D18" i="20" l="1"/>
  <c r="E18" i="20" s="1"/>
  <c r="E19" i="20" s="1"/>
  <c r="D7" i="17"/>
  <c r="C43" i="17" s="1"/>
  <c r="B24" i="17"/>
  <c r="D23" i="17"/>
  <c r="D22" i="17"/>
  <c r="D21" i="17"/>
  <c r="D20" i="17"/>
  <c r="D19" i="17"/>
  <c r="D18" i="17"/>
  <c r="D17" i="17"/>
  <c r="D16" i="17"/>
  <c r="D15" i="17"/>
  <c r="D14" i="17"/>
  <c r="G35" i="11"/>
  <c r="G37" i="11"/>
  <c r="G31" i="11"/>
  <c r="B18" i="10"/>
  <c r="D17" i="10"/>
  <c r="D16" i="10"/>
  <c r="D15" i="10"/>
  <c r="D14" i="10"/>
  <c r="D13" i="10"/>
  <c r="D12" i="10"/>
  <c r="D11" i="10"/>
  <c r="D10" i="10"/>
  <c r="D9" i="10"/>
  <c r="D8" i="10"/>
  <c r="D18" i="10" s="1"/>
  <c r="E18" i="10" s="1"/>
  <c r="E19" i="10" s="1"/>
  <c r="D50" i="1"/>
  <c r="D51" i="1"/>
  <c r="I246" i="6"/>
  <c r="G254" i="4"/>
  <c r="I254" i="4"/>
  <c r="G253" i="4"/>
  <c r="I253" i="4"/>
  <c r="B60" i="1"/>
  <c r="D59" i="1"/>
  <c r="D58" i="1"/>
  <c r="D57" i="1"/>
  <c r="D56" i="1"/>
  <c r="D55" i="1"/>
  <c r="D54" i="1"/>
  <c r="D53" i="1"/>
  <c r="D52" i="1"/>
  <c r="D503" i="6"/>
  <c r="E503" i="6"/>
  <c r="F503" i="6" s="1"/>
  <c r="G503" i="6" s="1"/>
  <c r="H503" i="6" s="1"/>
  <c r="I503" i="6" s="1"/>
  <c r="D502" i="6"/>
  <c r="E502" i="6"/>
  <c r="F502" i="6" s="1"/>
  <c r="G502" i="6" s="1"/>
  <c r="H502" i="6" s="1"/>
  <c r="I502" i="6"/>
  <c r="D501" i="6"/>
  <c r="E501" i="6"/>
  <c r="F501" i="6" s="1"/>
  <c r="G501" i="6" s="1"/>
  <c r="H501" i="6" s="1"/>
  <c r="I501" i="6" s="1"/>
  <c r="D500" i="6"/>
  <c r="E500" i="6"/>
  <c r="F500" i="6" s="1"/>
  <c r="G500" i="6" s="1"/>
  <c r="H500" i="6" s="1"/>
  <c r="I500" i="6"/>
  <c r="D499" i="6"/>
  <c r="E499" i="6"/>
  <c r="F499" i="6" s="1"/>
  <c r="G499" i="6" s="1"/>
  <c r="H499" i="6" s="1"/>
  <c r="I499" i="6" s="1"/>
  <c r="D498" i="6"/>
  <c r="E498" i="6"/>
  <c r="F498" i="6" s="1"/>
  <c r="G498" i="6" s="1"/>
  <c r="H498" i="6" s="1"/>
  <c r="I498" i="6"/>
  <c r="D497" i="6"/>
  <c r="E497" i="6"/>
  <c r="F497" i="6" s="1"/>
  <c r="G497" i="6" s="1"/>
  <c r="H497" i="6" s="1"/>
  <c r="I497" i="6" s="1"/>
  <c r="D496" i="6"/>
  <c r="E496" i="6"/>
  <c r="F496" i="6" s="1"/>
  <c r="G496" i="6" s="1"/>
  <c r="H496" i="6" s="1"/>
  <c r="I496" i="6"/>
  <c r="D495" i="6"/>
  <c r="E495" i="6"/>
  <c r="F495" i="6" s="1"/>
  <c r="G495" i="6" s="1"/>
  <c r="H495" i="6" s="1"/>
  <c r="I495" i="6" s="1"/>
  <c r="D494" i="6"/>
  <c r="E494" i="6"/>
  <c r="F494" i="6" s="1"/>
  <c r="G494" i="6" s="1"/>
  <c r="H494" i="6" s="1"/>
  <c r="I494" i="6"/>
  <c r="D493" i="6"/>
  <c r="E493" i="6"/>
  <c r="F493" i="6" s="1"/>
  <c r="G493" i="6" s="1"/>
  <c r="H493" i="6" s="1"/>
  <c r="I493" i="6" s="1"/>
  <c r="D492" i="6"/>
  <c r="E492" i="6"/>
  <c r="F492" i="6" s="1"/>
  <c r="G492" i="6" s="1"/>
  <c r="H492" i="6" s="1"/>
  <c r="I492" i="6"/>
  <c r="D491" i="6"/>
  <c r="E491" i="6"/>
  <c r="F491" i="6" s="1"/>
  <c r="G491" i="6" s="1"/>
  <c r="H491" i="6" s="1"/>
  <c r="I491" i="6" s="1"/>
  <c r="D490" i="6"/>
  <c r="E490" i="6"/>
  <c r="F490" i="6" s="1"/>
  <c r="G490" i="6" s="1"/>
  <c r="H490" i="6" s="1"/>
  <c r="I490" i="6"/>
  <c r="D489" i="6"/>
  <c r="E489" i="6"/>
  <c r="F489" i="6" s="1"/>
  <c r="G489" i="6" s="1"/>
  <c r="H489" i="6" s="1"/>
  <c r="I489" i="6" s="1"/>
  <c r="D488" i="6"/>
  <c r="E488" i="6"/>
  <c r="F488" i="6" s="1"/>
  <c r="G488" i="6" s="1"/>
  <c r="H488" i="6" s="1"/>
  <c r="I488" i="6"/>
  <c r="D487" i="6"/>
  <c r="E487" i="6"/>
  <c r="F487" i="6" s="1"/>
  <c r="G487" i="6" s="1"/>
  <c r="H487" i="6" s="1"/>
  <c r="I487" i="6" s="1"/>
  <c r="D486" i="6"/>
  <c r="E486" i="6"/>
  <c r="F486" i="6" s="1"/>
  <c r="G486" i="6" s="1"/>
  <c r="H486" i="6" s="1"/>
  <c r="I486" i="6"/>
  <c r="D485" i="6"/>
  <c r="E485" i="6"/>
  <c r="F485" i="6" s="1"/>
  <c r="G485" i="6" s="1"/>
  <c r="H485" i="6" s="1"/>
  <c r="I485" i="6" s="1"/>
  <c r="D484" i="6"/>
  <c r="E484" i="6"/>
  <c r="F484" i="6" s="1"/>
  <c r="G484" i="6" s="1"/>
  <c r="H484" i="6" s="1"/>
  <c r="I484" i="6"/>
  <c r="D483" i="6"/>
  <c r="E483" i="6"/>
  <c r="F483" i="6" s="1"/>
  <c r="G483" i="6" s="1"/>
  <c r="H483" i="6" s="1"/>
  <c r="I483" i="6" s="1"/>
  <c r="D482" i="6"/>
  <c r="E482" i="6"/>
  <c r="F482" i="6" s="1"/>
  <c r="G482" i="6" s="1"/>
  <c r="H482" i="6" s="1"/>
  <c r="I482" i="6"/>
  <c r="D481" i="6"/>
  <c r="E481" i="6"/>
  <c r="F481" i="6" s="1"/>
  <c r="G481" i="6" s="1"/>
  <c r="H481" i="6" s="1"/>
  <c r="I481" i="6" s="1"/>
  <c r="D480" i="6"/>
  <c r="E480" i="6"/>
  <c r="F480" i="6" s="1"/>
  <c r="G480" i="6" s="1"/>
  <c r="H480" i="6" s="1"/>
  <c r="I480" i="6"/>
  <c r="D479" i="6"/>
  <c r="E479" i="6"/>
  <c r="F479" i="6" s="1"/>
  <c r="G479" i="6" s="1"/>
  <c r="H479" i="6" s="1"/>
  <c r="I479" i="6" s="1"/>
  <c r="D478" i="6"/>
  <c r="E478" i="6"/>
  <c r="F478" i="6" s="1"/>
  <c r="G478" i="6" s="1"/>
  <c r="H478" i="6" s="1"/>
  <c r="I478" i="6"/>
  <c r="D477" i="6"/>
  <c r="E477" i="6"/>
  <c r="F477" i="6" s="1"/>
  <c r="G477" i="6" s="1"/>
  <c r="H477" i="6" s="1"/>
  <c r="I477" i="6" s="1"/>
  <c r="D476" i="6"/>
  <c r="E476" i="6"/>
  <c r="F476" i="6" s="1"/>
  <c r="G476" i="6" s="1"/>
  <c r="H476" i="6" s="1"/>
  <c r="I476" i="6"/>
  <c r="D475" i="6"/>
  <c r="E475" i="6"/>
  <c r="F475" i="6" s="1"/>
  <c r="G475" i="6" s="1"/>
  <c r="H475" i="6" s="1"/>
  <c r="I475" i="6" s="1"/>
  <c r="D474" i="6"/>
  <c r="E474" i="6"/>
  <c r="F474" i="6" s="1"/>
  <c r="G474" i="6" s="1"/>
  <c r="H474" i="6" s="1"/>
  <c r="I474" i="6"/>
  <c r="D473" i="6"/>
  <c r="E473" i="6"/>
  <c r="F473" i="6" s="1"/>
  <c r="G473" i="6" s="1"/>
  <c r="H473" i="6" s="1"/>
  <c r="I473" i="6" s="1"/>
  <c r="D472" i="6"/>
  <c r="E472" i="6"/>
  <c r="F472" i="6" s="1"/>
  <c r="G472" i="6" s="1"/>
  <c r="H472" i="6" s="1"/>
  <c r="I472" i="6"/>
  <c r="D471" i="6"/>
  <c r="E471" i="6"/>
  <c r="F471" i="6" s="1"/>
  <c r="G471" i="6" s="1"/>
  <c r="H471" i="6" s="1"/>
  <c r="I471" i="6" s="1"/>
  <c r="D470" i="6"/>
  <c r="E470" i="6"/>
  <c r="F470" i="6" s="1"/>
  <c r="G470" i="6" s="1"/>
  <c r="H470" i="6" s="1"/>
  <c r="I470" i="6"/>
  <c r="D469" i="6"/>
  <c r="E469" i="6"/>
  <c r="F469" i="6" s="1"/>
  <c r="G469" i="6" s="1"/>
  <c r="H469" i="6" s="1"/>
  <c r="I469" i="6" s="1"/>
  <c r="D468" i="6"/>
  <c r="E468" i="6"/>
  <c r="F468" i="6" s="1"/>
  <c r="G468" i="6" s="1"/>
  <c r="H468" i="6" s="1"/>
  <c r="I468" i="6"/>
  <c r="D467" i="6"/>
  <c r="E467" i="6"/>
  <c r="F467" i="6" s="1"/>
  <c r="G467" i="6" s="1"/>
  <c r="H467" i="6" s="1"/>
  <c r="I467" i="6" s="1"/>
  <c r="D466" i="6"/>
  <c r="E466" i="6"/>
  <c r="F466" i="6" s="1"/>
  <c r="G466" i="6" s="1"/>
  <c r="H466" i="6" s="1"/>
  <c r="I466" i="6"/>
  <c r="D465" i="6"/>
  <c r="E465" i="6"/>
  <c r="F465" i="6" s="1"/>
  <c r="G465" i="6" s="1"/>
  <c r="H465" i="6" s="1"/>
  <c r="I465" i="6" s="1"/>
  <c r="D464" i="6"/>
  <c r="E464" i="6"/>
  <c r="F464" i="6" s="1"/>
  <c r="G464" i="6" s="1"/>
  <c r="H464" i="6" s="1"/>
  <c r="I464" i="6"/>
  <c r="D463" i="6"/>
  <c r="E463" i="6"/>
  <c r="F463" i="6" s="1"/>
  <c r="G463" i="6" s="1"/>
  <c r="H463" i="6" s="1"/>
  <c r="I463" i="6" s="1"/>
  <c r="D462" i="6"/>
  <c r="E462" i="6" s="1"/>
  <c r="F462" i="6" s="1"/>
  <c r="G462" i="6" s="1"/>
  <c r="H462" i="6"/>
  <c r="I462" i="6" s="1"/>
  <c r="D461" i="6"/>
  <c r="E461" i="6" s="1"/>
  <c r="F461" i="6"/>
  <c r="G461" i="6" s="1"/>
  <c r="H461" i="6" s="1"/>
  <c r="I461" i="6" s="1"/>
  <c r="D460" i="6"/>
  <c r="E460" i="6" s="1"/>
  <c r="F460" i="6" s="1"/>
  <c r="G460" i="6" s="1"/>
  <c r="H460" i="6"/>
  <c r="I460" i="6" s="1"/>
  <c r="D459" i="6"/>
  <c r="E459" i="6" s="1"/>
  <c r="F459" i="6"/>
  <c r="G459" i="6" s="1"/>
  <c r="H459" i="6" s="1"/>
  <c r="I459" i="6" s="1"/>
  <c r="D458" i="6"/>
  <c r="E458" i="6" s="1"/>
  <c r="F458" i="6" s="1"/>
  <c r="G458" i="6" s="1"/>
  <c r="H458" i="6"/>
  <c r="I458" i="6" s="1"/>
  <c r="D457" i="6"/>
  <c r="E457" i="6" s="1"/>
  <c r="F457" i="6"/>
  <c r="G457" i="6" s="1"/>
  <c r="H457" i="6" s="1"/>
  <c r="I457" i="6" s="1"/>
  <c r="D456" i="6"/>
  <c r="E456" i="6" s="1"/>
  <c r="F456" i="6" s="1"/>
  <c r="G456" i="6" s="1"/>
  <c r="H456" i="6"/>
  <c r="I456" i="6" s="1"/>
  <c r="D455" i="6"/>
  <c r="E455" i="6" s="1"/>
  <c r="F455" i="6"/>
  <c r="G455" i="6" s="1"/>
  <c r="H455" i="6" s="1"/>
  <c r="I455" i="6" s="1"/>
  <c r="D454" i="6"/>
  <c r="E454" i="6" s="1"/>
  <c r="F454" i="6" s="1"/>
  <c r="G454" i="6" s="1"/>
  <c r="H454" i="6"/>
  <c r="I454" i="6" s="1"/>
  <c r="D453" i="6"/>
  <c r="E453" i="6" s="1"/>
  <c r="F453" i="6"/>
  <c r="G453" i="6" s="1"/>
  <c r="H453" i="6" s="1"/>
  <c r="I453" i="6" s="1"/>
  <c r="D452" i="6"/>
  <c r="E452" i="6" s="1"/>
  <c r="F452" i="6" s="1"/>
  <c r="G452" i="6" s="1"/>
  <c r="H452" i="6"/>
  <c r="I452" i="6" s="1"/>
  <c r="D451" i="6"/>
  <c r="E451" i="6" s="1"/>
  <c r="F451" i="6"/>
  <c r="G451" i="6" s="1"/>
  <c r="H451" i="6" s="1"/>
  <c r="I451" i="6" s="1"/>
  <c r="D450" i="6"/>
  <c r="E450" i="6" s="1"/>
  <c r="F450" i="6" s="1"/>
  <c r="G450" i="6" s="1"/>
  <c r="H450" i="6"/>
  <c r="I450" i="6" s="1"/>
  <c r="D449" i="6"/>
  <c r="E449" i="6" s="1"/>
  <c r="F449" i="6"/>
  <c r="G449" i="6" s="1"/>
  <c r="H449" i="6" s="1"/>
  <c r="I449" i="6" s="1"/>
  <c r="D448" i="6"/>
  <c r="E448" i="6" s="1"/>
  <c r="F448" i="6" s="1"/>
  <c r="G448" i="6" s="1"/>
  <c r="H448" i="6"/>
  <c r="I448" i="6" s="1"/>
  <c r="D447" i="6"/>
  <c r="E447" i="6" s="1"/>
  <c r="F447" i="6"/>
  <c r="G447" i="6" s="1"/>
  <c r="H447" i="6" s="1"/>
  <c r="I447" i="6" s="1"/>
  <c r="D446" i="6"/>
  <c r="E446" i="6" s="1"/>
  <c r="F446" i="6" s="1"/>
  <c r="G446" i="6" s="1"/>
  <c r="H446" i="6"/>
  <c r="I446" i="6" s="1"/>
  <c r="D445" i="6"/>
  <c r="E445" i="6" s="1"/>
  <c r="F445" i="6"/>
  <c r="G445" i="6" s="1"/>
  <c r="H445" i="6" s="1"/>
  <c r="I445" i="6" s="1"/>
  <c r="D444" i="6"/>
  <c r="E444" i="6" s="1"/>
  <c r="F444" i="6" s="1"/>
  <c r="G444" i="6" s="1"/>
  <c r="H444" i="6"/>
  <c r="I444" i="6" s="1"/>
  <c r="D443" i="6"/>
  <c r="E443" i="6" s="1"/>
  <c r="F443" i="6"/>
  <c r="G443" i="6" s="1"/>
  <c r="H443" i="6" s="1"/>
  <c r="I443" i="6" s="1"/>
  <c r="D442" i="6"/>
  <c r="E442" i="6" s="1"/>
  <c r="F442" i="6" s="1"/>
  <c r="G442" i="6" s="1"/>
  <c r="H442" i="6"/>
  <c r="I442" i="6" s="1"/>
  <c r="D441" i="6"/>
  <c r="E441" i="6" s="1"/>
  <c r="F441" i="6"/>
  <c r="G441" i="6" s="1"/>
  <c r="H441" i="6" s="1"/>
  <c r="I441" i="6" s="1"/>
  <c r="D440" i="6"/>
  <c r="E440" i="6" s="1"/>
  <c r="F440" i="6" s="1"/>
  <c r="G440" i="6" s="1"/>
  <c r="H440" i="6"/>
  <c r="I440" i="6" s="1"/>
  <c r="D439" i="6"/>
  <c r="E439" i="6" s="1"/>
  <c r="F439" i="6"/>
  <c r="G439" i="6" s="1"/>
  <c r="H439" i="6" s="1"/>
  <c r="I439" i="6" s="1"/>
  <c r="D438" i="6"/>
  <c r="E438" i="6" s="1"/>
  <c r="F438" i="6" s="1"/>
  <c r="G438" i="6" s="1"/>
  <c r="H438" i="6"/>
  <c r="I438" i="6" s="1"/>
  <c r="D437" i="6"/>
  <c r="E437" i="6" s="1"/>
  <c r="F437" i="6"/>
  <c r="G437" i="6" s="1"/>
  <c r="H437" i="6" s="1"/>
  <c r="I437" i="6" s="1"/>
  <c r="D436" i="6"/>
  <c r="E436" i="6" s="1"/>
  <c r="F436" i="6" s="1"/>
  <c r="G436" i="6" s="1"/>
  <c r="H436" i="6"/>
  <c r="I436" i="6" s="1"/>
  <c r="D435" i="6"/>
  <c r="E435" i="6" s="1"/>
  <c r="F435" i="6"/>
  <c r="G435" i="6" s="1"/>
  <c r="H435" i="6" s="1"/>
  <c r="I435" i="6" s="1"/>
  <c r="D434" i="6"/>
  <c r="E434" i="6" s="1"/>
  <c r="F434" i="6" s="1"/>
  <c r="G434" i="6" s="1"/>
  <c r="H434" i="6"/>
  <c r="I434" i="6" s="1"/>
  <c r="D433" i="6"/>
  <c r="E433" i="6" s="1"/>
  <c r="F433" i="6"/>
  <c r="G433" i="6" s="1"/>
  <c r="H433" i="6" s="1"/>
  <c r="I433" i="6" s="1"/>
  <c r="D432" i="6"/>
  <c r="E432" i="6" s="1"/>
  <c r="F432" i="6" s="1"/>
  <c r="G432" i="6" s="1"/>
  <c r="H432" i="6"/>
  <c r="I432" i="6" s="1"/>
  <c r="D431" i="6"/>
  <c r="E431" i="6" s="1"/>
  <c r="F431" i="6"/>
  <c r="G431" i="6" s="1"/>
  <c r="H431" i="6" s="1"/>
  <c r="I431" i="6" s="1"/>
  <c r="D430" i="6"/>
  <c r="E430" i="6" s="1"/>
  <c r="F430" i="6" s="1"/>
  <c r="G430" i="6" s="1"/>
  <c r="H430" i="6"/>
  <c r="I430" i="6" s="1"/>
  <c r="D429" i="6"/>
  <c r="E429" i="6" s="1"/>
  <c r="F429" i="6"/>
  <c r="G429" i="6" s="1"/>
  <c r="H429" i="6" s="1"/>
  <c r="I429" i="6" s="1"/>
  <c r="D428" i="6"/>
  <c r="E428" i="6" s="1"/>
  <c r="F428" i="6" s="1"/>
  <c r="G428" i="6" s="1"/>
  <c r="H428" i="6"/>
  <c r="I428" i="6" s="1"/>
  <c r="D427" i="6"/>
  <c r="E427" i="6" s="1"/>
  <c r="F427" i="6"/>
  <c r="G427" i="6" s="1"/>
  <c r="H427" i="6" s="1"/>
  <c r="I427" i="6" s="1"/>
  <c r="D426" i="6"/>
  <c r="E426" i="6" s="1"/>
  <c r="F426" i="6" s="1"/>
  <c r="G426" i="6" s="1"/>
  <c r="H426" i="6"/>
  <c r="I426" i="6" s="1"/>
  <c r="D425" i="6"/>
  <c r="E425" i="6" s="1"/>
  <c r="F425" i="6"/>
  <c r="G425" i="6" s="1"/>
  <c r="H425" i="6" s="1"/>
  <c r="I425" i="6" s="1"/>
  <c r="D424" i="6"/>
  <c r="E424" i="6" s="1"/>
  <c r="F424" i="6" s="1"/>
  <c r="G424" i="6" s="1"/>
  <c r="H424" i="6"/>
  <c r="I424" i="6" s="1"/>
  <c r="D423" i="6"/>
  <c r="E423" i="6" s="1"/>
  <c r="F423" i="6"/>
  <c r="G423" i="6" s="1"/>
  <c r="H423" i="6" s="1"/>
  <c r="I423" i="6" s="1"/>
  <c r="D422" i="6"/>
  <c r="E422" i="6" s="1"/>
  <c r="F422" i="6" s="1"/>
  <c r="G422" i="6" s="1"/>
  <c r="H422" i="6"/>
  <c r="I422" i="6" s="1"/>
  <c r="D421" i="6"/>
  <c r="E421" i="6" s="1"/>
  <c r="F421" i="6"/>
  <c r="G421" i="6" s="1"/>
  <c r="H421" i="6" s="1"/>
  <c r="I421" i="6" s="1"/>
  <c r="D420" i="6"/>
  <c r="E420" i="6" s="1"/>
  <c r="F420" i="6"/>
  <c r="G420" i="6" s="1"/>
  <c r="H420" i="6" s="1"/>
  <c r="I420" i="6" s="1"/>
  <c r="D419" i="6"/>
  <c r="E419" i="6" s="1"/>
  <c r="F419" i="6" s="1"/>
  <c r="G419" i="6" s="1"/>
  <c r="H419" i="6"/>
  <c r="I419" i="6" s="1"/>
  <c r="D418" i="6"/>
  <c r="E418" i="6" s="1"/>
  <c r="F418" i="6"/>
  <c r="G418" i="6" s="1"/>
  <c r="H418" i="6" s="1"/>
  <c r="I418" i="6" s="1"/>
  <c r="D417" i="6"/>
  <c r="E417" i="6" s="1"/>
  <c r="F417" i="6" s="1"/>
  <c r="G417" i="6" s="1"/>
  <c r="H417" i="6"/>
  <c r="I417" i="6" s="1"/>
  <c r="D416" i="6"/>
  <c r="E416" i="6" s="1"/>
  <c r="F416" i="6"/>
  <c r="G416" i="6" s="1"/>
  <c r="H416" i="6" s="1"/>
  <c r="I416" i="6" s="1"/>
  <c r="D415" i="6"/>
  <c r="E415" i="6" s="1"/>
  <c r="F415" i="6" s="1"/>
  <c r="G415" i="6" s="1"/>
  <c r="H415" i="6"/>
  <c r="I415" i="6" s="1"/>
  <c r="D414" i="6"/>
  <c r="E414" i="6" s="1"/>
  <c r="F414" i="6"/>
  <c r="G414" i="6" s="1"/>
  <c r="H414" i="6" s="1"/>
  <c r="I414" i="6" s="1"/>
  <c r="D413" i="6"/>
  <c r="E413" i="6" s="1"/>
  <c r="F413" i="6" s="1"/>
  <c r="G413" i="6" s="1"/>
  <c r="H413" i="6"/>
  <c r="I413" i="6" s="1"/>
  <c r="D412" i="6"/>
  <c r="E412" i="6" s="1"/>
  <c r="F412" i="6"/>
  <c r="G412" i="6" s="1"/>
  <c r="H412" i="6" s="1"/>
  <c r="I412" i="6" s="1"/>
  <c r="D411" i="6"/>
  <c r="E411" i="6" s="1"/>
  <c r="F411" i="6" s="1"/>
  <c r="G411" i="6" s="1"/>
  <c r="H411" i="6"/>
  <c r="I411" i="6" s="1"/>
  <c r="D410" i="6"/>
  <c r="E410" i="6" s="1"/>
  <c r="F410" i="6"/>
  <c r="G410" i="6" s="1"/>
  <c r="H410" i="6" s="1"/>
  <c r="I410" i="6" s="1"/>
  <c r="D409" i="6"/>
  <c r="E409" i="6" s="1"/>
  <c r="F409" i="6" s="1"/>
  <c r="G409" i="6" s="1"/>
  <c r="H409" i="6"/>
  <c r="I409" i="6" s="1"/>
  <c r="D408" i="6"/>
  <c r="E408" i="6" s="1"/>
  <c r="F408" i="6"/>
  <c r="G408" i="6" s="1"/>
  <c r="H408" i="6" s="1"/>
  <c r="I408" i="6" s="1"/>
  <c r="D407" i="6"/>
  <c r="E407" i="6" s="1"/>
  <c r="F407" i="6" s="1"/>
  <c r="G407" i="6" s="1"/>
  <c r="H407" i="6"/>
  <c r="I407" i="6" s="1"/>
  <c r="D406" i="6"/>
  <c r="E406" i="6" s="1"/>
  <c r="F406" i="6"/>
  <c r="G406" i="6" s="1"/>
  <c r="H406" i="6" s="1"/>
  <c r="I406" i="6" s="1"/>
  <c r="D405" i="6"/>
  <c r="E405" i="6" s="1"/>
  <c r="F405" i="6" s="1"/>
  <c r="G405" i="6" s="1"/>
  <c r="H405" i="6"/>
  <c r="I405" i="6" s="1"/>
  <c r="D404" i="6"/>
  <c r="E404" i="6" s="1"/>
  <c r="F404" i="6"/>
  <c r="G404" i="6" s="1"/>
  <c r="H404" i="6" s="1"/>
  <c r="I404" i="6" s="1"/>
  <c r="D403" i="6"/>
  <c r="E403" i="6" s="1"/>
  <c r="F403" i="6" s="1"/>
  <c r="G403" i="6" s="1"/>
  <c r="H403" i="6"/>
  <c r="I403" i="6" s="1"/>
  <c r="D402" i="6"/>
  <c r="E402" i="6" s="1"/>
  <c r="F402" i="6"/>
  <c r="G402" i="6" s="1"/>
  <c r="H402" i="6" s="1"/>
  <c r="I402" i="6" s="1"/>
  <c r="D401" i="6"/>
  <c r="E401" i="6" s="1"/>
  <c r="F401" i="6" s="1"/>
  <c r="G401" i="6" s="1"/>
  <c r="H401" i="6"/>
  <c r="I401" i="6" s="1"/>
  <c r="D400" i="6"/>
  <c r="E400" i="6" s="1"/>
  <c r="F400" i="6"/>
  <c r="G400" i="6" s="1"/>
  <c r="H400" i="6" s="1"/>
  <c r="I400" i="6" s="1"/>
  <c r="D399" i="6"/>
  <c r="E399" i="6" s="1"/>
  <c r="F399" i="6" s="1"/>
  <c r="G399" i="6" s="1"/>
  <c r="H399" i="6"/>
  <c r="I399" i="6" s="1"/>
  <c r="D398" i="6"/>
  <c r="E398" i="6" s="1"/>
  <c r="F398" i="6"/>
  <c r="G398" i="6" s="1"/>
  <c r="H398" i="6" s="1"/>
  <c r="I398" i="6" s="1"/>
  <c r="D397" i="6"/>
  <c r="E397" i="6" s="1"/>
  <c r="F397" i="6" s="1"/>
  <c r="G397" i="6" s="1"/>
  <c r="H397" i="6"/>
  <c r="I397" i="6" s="1"/>
  <c r="D396" i="6"/>
  <c r="E396" i="6" s="1"/>
  <c r="F396" i="6"/>
  <c r="G396" i="6" s="1"/>
  <c r="H396" i="6" s="1"/>
  <c r="I396" i="6" s="1"/>
  <c r="D395" i="6"/>
  <c r="E395" i="6" s="1"/>
  <c r="F395" i="6" s="1"/>
  <c r="G395" i="6" s="1"/>
  <c r="H395" i="6"/>
  <c r="I395" i="6" s="1"/>
  <c r="D394" i="6"/>
  <c r="E394" i="6" s="1"/>
  <c r="F394" i="6"/>
  <c r="G394" i="6" s="1"/>
  <c r="H394" i="6" s="1"/>
  <c r="I394" i="6" s="1"/>
  <c r="D393" i="6"/>
  <c r="E393" i="6" s="1"/>
  <c r="F393" i="6" s="1"/>
  <c r="G393" i="6" s="1"/>
  <c r="H393" i="6"/>
  <c r="I393" i="6" s="1"/>
  <c r="D392" i="6"/>
  <c r="E392" i="6" s="1"/>
  <c r="F392" i="6"/>
  <c r="G392" i="6" s="1"/>
  <c r="H392" i="6" s="1"/>
  <c r="I392" i="6" s="1"/>
  <c r="D391" i="6"/>
  <c r="E391" i="6" s="1"/>
  <c r="F391" i="6" s="1"/>
  <c r="G391" i="6" s="1"/>
  <c r="H391" i="6"/>
  <c r="I391" i="6" s="1"/>
  <c r="D390" i="6"/>
  <c r="E390" i="6" s="1"/>
  <c r="F390" i="6"/>
  <c r="G390" i="6" s="1"/>
  <c r="H390" i="6" s="1"/>
  <c r="I390" i="6" s="1"/>
  <c r="D389" i="6"/>
  <c r="E389" i="6" s="1"/>
  <c r="F389" i="6" s="1"/>
  <c r="G389" i="6" s="1"/>
  <c r="H389" i="6"/>
  <c r="I389" i="6" s="1"/>
  <c r="D388" i="6"/>
  <c r="E388" i="6" s="1"/>
  <c r="F388" i="6"/>
  <c r="G388" i="6" s="1"/>
  <c r="H388" i="6" s="1"/>
  <c r="I388" i="6" s="1"/>
  <c r="D387" i="6"/>
  <c r="E387" i="6" s="1"/>
  <c r="F387" i="6" s="1"/>
  <c r="G387" i="6" s="1"/>
  <c r="H387" i="6"/>
  <c r="I387" i="6" s="1"/>
  <c r="D386" i="6"/>
  <c r="E386" i="6" s="1"/>
  <c r="F386" i="6"/>
  <c r="G386" i="6" s="1"/>
  <c r="H386" i="6" s="1"/>
  <c r="I386" i="6" s="1"/>
  <c r="D385" i="6"/>
  <c r="E385" i="6" s="1"/>
  <c r="F385" i="6" s="1"/>
  <c r="G385" i="6" s="1"/>
  <c r="H385" i="6"/>
  <c r="I385" i="6" s="1"/>
  <c r="D384" i="6"/>
  <c r="E384" i="6" s="1"/>
  <c r="F384" i="6"/>
  <c r="G384" i="6" s="1"/>
  <c r="H384" i="6" s="1"/>
  <c r="I384" i="6" s="1"/>
  <c r="D383" i="6"/>
  <c r="E383" i="6" s="1"/>
  <c r="F383" i="6" s="1"/>
  <c r="G383" i="6" s="1"/>
  <c r="H383" i="6"/>
  <c r="I383" i="6" s="1"/>
  <c r="D382" i="6"/>
  <c r="E382" i="6" s="1"/>
  <c r="F382" i="6"/>
  <c r="G382" i="6" s="1"/>
  <c r="H382" i="6" s="1"/>
  <c r="I382" i="6" s="1"/>
  <c r="D381" i="6"/>
  <c r="E381" i="6" s="1"/>
  <c r="F381" i="6" s="1"/>
  <c r="G381" i="6" s="1"/>
  <c r="H381" i="6"/>
  <c r="I381" i="6" s="1"/>
  <c r="D380" i="6"/>
  <c r="E380" i="6" s="1"/>
  <c r="F380" i="6"/>
  <c r="G380" i="6" s="1"/>
  <c r="H380" i="6" s="1"/>
  <c r="I380" i="6" s="1"/>
  <c r="D379" i="6"/>
  <c r="E379" i="6" s="1"/>
  <c r="F379" i="6" s="1"/>
  <c r="G379" i="6" s="1"/>
  <c r="H379" i="6"/>
  <c r="I379" i="6" s="1"/>
  <c r="D378" i="6"/>
  <c r="E378" i="6" s="1"/>
  <c r="F378" i="6"/>
  <c r="G378" i="6" s="1"/>
  <c r="H378" i="6" s="1"/>
  <c r="I378" i="6" s="1"/>
  <c r="D377" i="6"/>
  <c r="E377" i="6" s="1"/>
  <c r="F377" i="6" s="1"/>
  <c r="G377" i="6" s="1"/>
  <c r="H377" i="6"/>
  <c r="I377" i="6" s="1"/>
  <c r="D376" i="6"/>
  <c r="E376" i="6" s="1"/>
  <c r="F376" i="6"/>
  <c r="G376" i="6" s="1"/>
  <c r="H376" i="6" s="1"/>
  <c r="I376" i="6" s="1"/>
  <c r="D375" i="6"/>
  <c r="E375" i="6" s="1"/>
  <c r="F375" i="6" s="1"/>
  <c r="G375" i="6" s="1"/>
  <c r="H375" i="6"/>
  <c r="I375" i="6" s="1"/>
  <c r="D374" i="6"/>
  <c r="E374" i="6" s="1"/>
  <c r="F374" i="6"/>
  <c r="G374" i="6" s="1"/>
  <c r="H374" i="6" s="1"/>
  <c r="I374" i="6" s="1"/>
  <c r="D373" i="6"/>
  <c r="E373" i="6" s="1"/>
  <c r="F373" i="6" s="1"/>
  <c r="G373" i="6" s="1"/>
  <c r="H373" i="6"/>
  <c r="I373" i="6" s="1"/>
  <c r="D372" i="6"/>
  <c r="E372" i="6" s="1"/>
  <c r="F372" i="6"/>
  <c r="G372" i="6" s="1"/>
  <c r="H372" i="6" s="1"/>
  <c r="I372" i="6" s="1"/>
  <c r="D371" i="6"/>
  <c r="E371" i="6" s="1"/>
  <c r="F371" i="6" s="1"/>
  <c r="G371" i="6" s="1"/>
  <c r="H371" i="6"/>
  <c r="I371" i="6" s="1"/>
  <c r="D370" i="6"/>
  <c r="E370" i="6" s="1"/>
  <c r="F370" i="6"/>
  <c r="G370" i="6" s="1"/>
  <c r="H370" i="6" s="1"/>
  <c r="I370" i="6" s="1"/>
  <c r="D369" i="6"/>
  <c r="E369" i="6" s="1"/>
  <c r="F369" i="6" s="1"/>
  <c r="G369" i="6" s="1"/>
  <c r="H369" i="6"/>
  <c r="I369" i="6" s="1"/>
  <c r="D368" i="6"/>
  <c r="E368" i="6" s="1"/>
  <c r="F368" i="6"/>
  <c r="G368" i="6" s="1"/>
  <c r="H368" i="6" s="1"/>
  <c r="I368" i="6" s="1"/>
  <c r="D367" i="6"/>
  <c r="E367" i="6" s="1"/>
  <c r="F367" i="6" s="1"/>
  <c r="G367" i="6" s="1"/>
  <c r="H367" i="6"/>
  <c r="I367" i="6" s="1"/>
  <c r="D366" i="6"/>
  <c r="E366" i="6" s="1"/>
  <c r="F366" i="6"/>
  <c r="G366" i="6" s="1"/>
  <c r="H366" i="6" s="1"/>
  <c r="I366" i="6" s="1"/>
  <c r="D365" i="6"/>
  <c r="E365" i="6" s="1"/>
  <c r="F365" i="6" s="1"/>
  <c r="G365" i="6" s="1"/>
  <c r="H365" i="6"/>
  <c r="I365" i="6" s="1"/>
  <c r="D364" i="6"/>
  <c r="E364" i="6" s="1"/>
  <c r="F364" i="6"/>
  <c r="G364" i="6" s="1"/>
  <c r="H364" i="6" s="1"/>
  <c r="I364" i="6" s="1"/>
  <c r="D363" i="6"/>
  <c r="E363" i="6" s="1"/>
  <c r="F363" i="6" s="1"/>
  <c r="G363" i="6" s="1"/>
  <c r="H363" i="6"/>
  <c r="I363" i="6" s="1"/>
  <c r="D362" i="6"/>
  <c r="E362" i="6" s="1"/>
  <c r="F362" i="6"/>
  <c r="G362" i="6" s="1"/>
  <c r="H362" i="6" s="1"/>
  <c r="I362" i="6" s="1"/>
  <c r="D361" i="6"/>
  <c r="E361" i="6" s="1"/>
  <c r="F361" i="6" s="1"/>
  <c r="G361" i="6" s="1"/>
  <c r="H361" i="6"/>
  <c r="I361" i="6" s="1"/>
  <c r="D360" i="6"/>
  <c r="E360" i="6" s="1"/>
  <c r="F360" i="6"/>
  <c r="G360" i="6" s="1"/>
  <c r="H360" i="6" s="1"/>
  <c r="I360" i="6" s="1"/>
  <c r="D359" i="6"/>
  <c r="E359" i="6" s="1"/>
  <c r="F359" i="6" s="1"/>
  <c r="G359" i="6" s="1"/>
  <c r="H359" i="6"/>
  <c r="I359" i="6" s="1"/>
  <c r="D358" i="6"/>
  <c r="E358" i="6" s="1"/>
  <c r="F358" i="6"/>
  <c r="G358" i="6" s="1"/>
  <c r="H358" i="6" s="1"/>
  <c r="I358" i="6" s="1"/>
  <c r="D357" i="6"/>
  <c r="E357" i="6" s="1"/>
  <c r="F357" i="6" s="1"/>
  <c r="G357" i="6" s="1"/>
  <c r="H357" i="6"/>
  <c r="I357" i="6" s="1"/>
  <c r="D356" i="6"/>
  <c r="E356" i="6" s="1"/>
  <c r="F356" i="6"/>
  <c r="G356" i="6" s="1"/>
  <c r="H356" i="6" s="1"/>
  <c r="I356" i="6" s="1"/>
  <c r="D355" i="6"/>
  <c r="E355" i="6" s="1"/>
  <c r="F355" i="6" s="1"/>
  <c r="G355" i="6" s="1"/>
  <c r="H355" i="6"/>
  <c r="I355" i="6" s="1"/>
  <c r="D354" i="6"/>
  <c r="E354" i="6" s="1"/>
  <c r="F354" i="6"/>
  <c r="G354" i="6" s="1"/>
  <c r="H354" i="6" s="1"/>
  <c r="I354" i="6" s="1"/>
  <c r="D353" i="6"/>
  <c r="E353" i="6" s="1"/>
  <c r="F353" i="6" s="1"/>
  <c r="G353" i="6" s="1"/>
  <c r="H353" i="6"/>
  <c r="I353" i="6" s="1"/>
  <c r="D352" i="6"/>
  <c r="E352" i="6" s="1"/>
  <c r="F352" i="6"/>
  <c r="G352" i="6" s="1"/>
  <c r="H352" i="6" s="1"/>
  <c r="I352" i="6" s="1"/>
  <c r="D351" i="6"/>
  <c r="E351" i="6" s="1"/>
  <c r="F351" i="6" s="1"/>
  <c r="G351" i="6" s="1"/>
  <c r="H351" i="6"/>
  <c r="I351" i="6" s="1"/>
  <c r="D350" i="6"/>
  <c r="E350" i="6" s="1"/>
  <c r="F350" i="6"/>
  <c r="G350" i="6" s="1"/>
  <c r="H350" i="6" s="1"/>
  <c r="I350" i="6" s="1"/>
  <c r="D349" i="6"/>
  <c r="E349" i="6" s="1"/>
  <c r="F349" i="6" s="1"/>
  <c r="G349" i="6" s="1"/>
  <c r="H349" i="6"/>
  <c r="I349" i="6" s="1"/>
  <c r="D348" i="6"/>
  <c r="E348" i="6" s="1"/>
  <c r="F348" i="6"/>
  <c r="G348" i="6" s="1"/>
  <c r="H348" i="6" s="1"/>
  <c r="I348" i="6" s="1"/>
  <c r="D347" i="6"/>
  <c r="E347" i="6" s="1"/>
  <c r="F347" i="6" s="1"/>
  <c r="G347" i="6" s="1"/>
  <c r="H347" i="6"/>
  <c r="I347" i="6" s="1"/>
  <c r="D346" i="6"/>
  <c r="E346" i="6" s="1"/>
  <c r="F346" i="6"/>
  <c r="G346" i="6" s="1"/>
  <c r="H346" i="6" s="1"/>
  <c r="I346" i="6" s="1"/>
  <c r="D345" i="6"/>
  <c r="E345" i="6" s="1"/>
  <c r="F345" i="6" s="1"/>
  <c r="G345" i="6" s="1"/>
  <c r="H345" i="6"/>
  <c r="I345" i="6" s="1"/>
  <c r="D344" i="6"/>
  <c r="E344" i="6" s="1"/>
  <c r="F344" i="6"/>
  <c r="G344" i="6" s="1"/>
  <c r="H344" i="6" s="1"/>
  <c r="I344" i="6" s="1"/>
  <c r="D343" i="6"/>
  <c r="E343" i="6" s="1"/>
  <c r="F343" i="6" s="1"/>
  <c r="G343" i="6" s="1"/>
  <c r="H343" i="6"/>
  <c r="I343" i="6" s="1"/>
  <c r="D342" i="6"/>
  <c r="E342" i="6" s="1"/>
  <c r="F342" i="6"/>
  <c r="G342" i="6" s="1"/>
  <c r="H342" i="6" s="1"/>
  <c r="I342" i="6" s="1"/>
  <c r="D341" i="6"/>
  <c r="E341" i="6" s="1"/>
  <c r="F341" i="6" s="1"/>
  <c r="G341" i="6" s="1"/>
  <c r="H341" i="6"/>
  <c r="I341" i="6" s="1"/>
  <c r="D340" i="6"/>
  <c r="E340" i="6" s="1"/>
  <c r="F340" i="6"/>
  <c r="G340" i="6" s="1"/>
  <c r="H340" i="6" s="1"/>
  <c r="I340" i="6" s="1"/>
  <c r="D339" i="6"/>
  <c r="E339" i="6" s="1"/>
  <c r="F339" i="6" s="1"/>
  <c r="G339" i="6" s="1"/>
  <c r="H339" i="6"/>
  <c r="I339" i="6" s="1"/>
  <c r="D338" i="6"/>
  <c r="E338" i="6" s="1"/>
  <c r="F338" i="6"/>
  <c r="G338" i="6" s="1"/>
  <c r="H338" i="6" s="1"/>
  <c r="I338" i="6" s="1"/>
  <c r="D337" i="6"/>
  <c r="E337" i="6" s="1"/>
  <c r="F337" i="6" s="1"/>
  <c r="G337" i="6" s="1"/>
  <c r="H337" i="6"/>
  <c r="I337" i="6" s="1"/>
  <c r="D336" i="6"/>
  <c r="E336" i="6" s="1"/>
  <c r="F336" i="6"/>
  <c r="G336" i="6" s="1"/>
  <c r="H336" i="6" s="1"/>
  <c r="I336" i="6" s="1"/>
  <c r="D335" i="6"/>
  <c r="E335" i="6" s="1"/>
  <c r="F335" i="6" s="1"/>
  <c r="G335" i="6" s="1"/>
  <c r="H335" i="6"/>
  <c r="I335" i="6" s="1"/>
  <c r="D334" i="6"/>
  <c r="E334" i="6" s="1"/>
  <c r="F334" i="6"/>
  <c r="G334" i="6" s="1"/>
  <c r="H334" i="6" s="1"/>
  <c r="I334" i="6" s="1"/>
  <c r="D333" i="6"/>
  <c r="E333" i="6" s="1"/>
  <c r="F333" i="6" s="1"/>
  <c r="G333" i="6" s="1"/>
  <c r="H333" i="6"/>
  <c r="I333" i="6" s="1"/>
  <c r="D332" i="6"/>
  <c r="E332" i="6" s="1"/>
  <c r="F332" i="6"/>
  <c r="G332" i="6" s="1"/>
  <c r="H332" i="6" s="1"/>
  <c r="I332" i="6" s="1"/>
  <c r="D331" i="6"/>
  <c r="E331" i="6" s="1"/>
  <c r="F331" i="6" s="1"/>
  <c r="G331" i="6" s="1"/>
  <c r="H331" i="6"/>
  <c r="I331" i="6" s="1"/>
  <c r="D330" i="6"/>
  <c r="E330" i="6" s="1"/>
  <c r="F330" i="6"/>
  <c r="G330" i="6" s="1"/>
  <c r="H330" i="6" s="1"/>
  <c r="I330" i="6" s="1"/>
  <c r="D329" i="6"/>
  <c r="E329" i="6" s="1"/>
  <c r="F329" i="6" s="1"/>
  <c r="G329" i="6" s="1"/>
  <c r="H329" i="6"/>
  <c r="I329" i="6" s="1"/>
  <c r="D328" i="6"/>
  <c r="E328" i="6" s="1"/>
  <c r="F328" i="6"/>
  <c r="G328" i="6" s="1"/>
  <c r="H328" i="6" s="1"/>
  <c r="I328" i="6" s="1"/>
  <c r="D327" i="6"/>
  <c r="E327" i="6" s="1"/>
  <c r="F327" i="6" s="1"/>
  <c r="G327" i="6" s="1"/>
  <c r="H327" i="6" s="1"/>
  <c r="I327" i="6" s="1"/>
  <c r="D326" i="6"/>
  <c r="E326" i="6" s="1"/>
  <c r="F326" i="6"/>
  <c r="G326" i="6" s="1"/>
  <c r="H326" i="6" s="1"/>
  <c r="I326" i="6" s="1"/>
  <c r="D325" i="6"/>
  <c r="E325" i="6" s="1"/>
  <c r="F325" i="6" s="1"/>
  <c r="G325" i="6" s="1"/>
  <c r="H325" i="6" s="1"/>
  <c r="I325" i="6" s="1"/>
  <c r="D324" i="6"/>
  <c r="E324" i="6" s="1"/>
  <c r="F324" i="6"/>
  <c r="G324" i="6" s="1"/>
  <c r="H324" i="6" s="1"/>
  <c r="I324" i="6" s="1"/>
  <c r="D323" i="6"/>
  <c r="E323" i="6" s="1"/>
  <c r="F323" i="6" s="1"/>
  <c r="G323" i="6" s="1"/>
  <c r="H323" i="6" s="1"/>
  <c r="I323" i="6" s="1"/>
  <c r="D322" i="6"/>
  <c r="E322" i="6" s="1"/>
  <c r="F322" i="6"/>
  <c r="G322" i="6" s="1"/>
  <c r="H322" i="6" s="1"/>
  <c r="I322" i="6" s="1"/>
  <c r="D321" i="6"/>
  <c r="E321" i="6" s="1"/>
  <c r="F321" i="6" s="1"/>
  <c r="G321" i="6" s="1"/>
  <c r="H321" i="6" s="1"/>
  <c r="I321" i="6" s="1"/>
  <c r="D320" i="6"/>
  <c r="E320" i="6" s="1"/>
  <c r="F320" i="6"/>
  <c r="G320" i="6" s="1"/>
  <c r="H320" i="6" s="1"/>
  <c r="I320" i="6" s="1"/>
  <c r="D319" i="6"/>
  <c r="E319" i="6" s="1"/>
  <c r="F319" i="6" s="1"/>
  <c r="G319" i="6" s="1"/>
  <c r="H319" i="6" s="1"/>
  <c r="I319" i="6" s="1"/>
  <c r="D318" i="6"/>
  <c r="E318" i="6" s="1"/>
  <c r="F318" i="6"/>
  <c r="G318" i="6" s="1"/>
  <c r="H318" i="6" s="1"/>
  <c r="I318" i="6" s="1"/>
  <c r="D317" i="6"/>
  <c r="E317" i="6" s="1"/>
  <c r="F317" i="6" s="1"/>
  <c r="G317" i="6" s="1"/>
  <c r="H317" i="6" s="1"/>
  <c r="I317" i="6" s="1"/>
  <c r="D316" i="6"/>
  <c r="E316" i="6" s="1"/>
  <c r="F316" i="6"/>
  <c r="G316" i="6" s="1"/>
  <c r="H316" i="6" s="1"/>
  <c r="I316" i="6" s="1"/>
  <c r="D315" i="6"/>
  <c r="E315" i="6" s="1"/>
  <c r="F315" i="6" s="1"/>
  <c r="G315" i="6" s="1"/>
  <c r="H315" i="6" s="1"/>
  <c r="I315" i="6" s="1"/>
  <c r="D314" i="6"/>
  <c r="E314" i="6" s="1"/>
  <c r="F314" i="6"/>
  <c r="G314" i="6" s="1"/>
  <c r="H314" i="6" s="1"/>
  <c r="I314" i="6" s="1"/>
  <c r="D313" i="6"/>
  <c r="E313" i="6" s="1"/>
  <c r="F313" i="6" s="1"/>
  <c r="G313" i="6" s="1"/>
  <c r="H313" i="6" s="1"/>
  <c r="I313" i="6" s="1"/>
  <c r="D312" i="6"/>
  <c r="E312" i="6" s="1"/>
  <c r="F312" i="6"/>
  <c r="G312" i="6" s="1"/>
  <c r="H312" i="6" s="1"/>
  <c r="I312" i="6" s="1"/>
  <c r="D311" i="6"/>
  <c r="E311" i="6" s="1"/>
  <c r="F311" i="6" s="1"/>
  <c r="G311" i="6" s="1"/>
  <c r="H311" i="6" s="1"/>
  <c r="I311" i="6" s="1"/>
  <c r="D310" i="6"/>
  <c r="E310" i="6" s="1"/>
  <c r="F310" i="6"/>
  <c r="G310" i="6" s="1"/>
  <c r="H310" i="6" s="1"/>
  <c r="I310" i="6" s="1"/>
  <c r="D309" i="6"/>
  <c r="E309" i="6" s="1"/>
  <c r="F309" i="6" s="1"/>
  <c r="G309" i="6" s="1"/>
  <c r="H309" i="6" s="1"/>
  <c r="I309" i="6" s="1"/>
  <c r="D308" i="6"/>
  <c r="E308" i="6" s="1"/>
  <c r="F308" i="6"/>
  <c r="G308" i="6" s="1"/>
  <c r="H308" i="6" s="1"/>
  <c r="I308" i="6" s="1"/>
  <c r="D307" i="6"/>
  <c r="E307" i="6" s="1"/>
  <c r="F307" i="6" s="1"/>
  <c r="G307" i="6" s="1"/>
  <c r="H307" i="6" s="1"/>
  <c r="I307" i="6" s="1"/>
  <c r="D306" i="6"/>
  <c r="E306" i="6" s="1"/>
  <c r="F306" i="6"/>
  <c r="G306" i="6" s="1"/>
  <c r="H306" i="6" s="1"/>
  <c r="I306" i="6" s="1"/>
  <c r="D305" i="6"/>
  <c r="E305" i="6" s="1"/>
  <c r="F305" i="6" s="1"/>
  <c r="G305" i="6" s="1"/>
  <c r="H305" i="6" s="1"/>
  <c r="I305" i="6" s="1"/>
  <c r="D304" i="6"/>
  <c r="E304" i="6" s="1"/>
  <c r="F304" i="6"/>
  <c r="G304" i="6" s="1"/>
  <c r="H304" i="6" s="1"/>
  <c r="I304" i="6" s="1"/>
  <c r="D303" i="6"/>
  <c r="E303" i="6" s="1"/>
  <c r="F303" i="6" s="1"/>
  <c r="G303" i="6" s="1"/>
  <c r="H303" i="6" s="1"/>
  <c r="I303" i="6" s="1"/>
  <c r="D302" i="6"/>
  <c r="E302" i="6" s="1"/>
  <c r="F302" i="6"/>
  <c r="G302" i="6" s="1"/>
  <c r="H302" i="6" s="1"/>
  <c r="I302" i="6" s="1"/>
  <c r="D301" i="6"/>
  <c r="E301" i="6" s="1"/>
  <c r="F301" i="6" s="1"/>
  <c r="G301" i="6" s="1"/>
  <c r="H301" i="6" s="1"/>
  <c r="I301" i="6" s="1"/>
  <c r="D300" i="6"/>
  <c r="E300" i="6" s="1"/>
  <c r="F300" i="6" s="1"/>
  <c r="G300" i="6" s="1"/>
  <c r="H300" i="6" s="1"/>
  <c r="I300" i="6" s="1"/>
  <c r="D299" i="6"/>
  <c r="E299" i="6" s="1"/>
  <c r="F299" i="6" s="1"/>
  <c r="G299" i="6" s="1"/>
  <c r="H299" i="6" s="1"/>
  <c r="I299" i="6" s="1"/>
  <c r="D298" i="6"/>
  <c r="E298" i="6" s="1"/>
  <c r="F298" i="6"/>
  <c r="G298" i="6" s="1"/>
  <c r="H298" i="6" s="1"/>
  <c r="I298" i="6" s="1"/>
  <c r="D297" i="6"/>
  <c r="E297" i="6" s="1"/>
  <c r="F297" i="6" s="1"/>
  <c r="G297" i="6" s="1"/>
  <c r="H297" i="6" s="1"/>
  <c r="I297" i="6" s="1"/>
  <c r="D296" i="6"/>
  <c r="E296" i="6" s="1"/>
  <c r="F296" i="6" s="1"/>
  <c r="G296" i="6" s="1"/>
  <c r="H296" i="6" s="1"/>
  <c r="I296" i="6" s="1"/>
  <c r="D295" i="6"/>
  <c r="E295" i="6" s="1"/>
  <c r="F295" i="6" s="1"/>
  <c r="G295" i="6" s="1"/>
  <c r="H295" i="6" s="1"/>
  <c r="I295" i="6" s="1"/>
  <c r="D294" i="6"/>
  <c r="E294" i="6" s="1"/>
  <c r="F294" i="6"/>
  <c r="G294" i="6" s="1"/>
  <c r="H294" i="6" s="1"/>
  <c r="I294" i="6" s="1"/>
  <c r="D293" i="6"/>
  <c r="E293" i="6" s="1"/>
  <c r="F293" i="6" s="1"/>
  <c r="G293" i="6" s="1"/>
  <c r="H293" i="6" s="1"/>
  <c r="I293" i="6" s="1"/>
  <c r="D292" i="6"/>
  <c r="E292" i="6" s="1"/>
  <c r="F292" i="6" s="1"/>
  <c r="G292" i="6" s="1"/>
  <c r="H292" i="6" s="1"/>
  <c r="I292" i="6" s="1"/>
  <c r="D291" i="6"/>
  <c r="E291" i="6" s="1"/>
  <c r="F291" i="6" s="1"/>
  <c r="G291" i="6" s="1"/>
  <c r="H291" i="6" s="1"/>
  <c r="I291" i="6" s="1"/>
  <c r="D290" i="6"/>
  <c r="E290" i="6" s="1"/>
  <c r="F290" i="6"/>
  <c r="G290" i="6" s="1"/>
  <c r="H290" i="6" s="1"/>
  <c r="I290" i="6" s="1"/>
  <c r="D289" i="6"/>
  <c r="E289" i="6" s="1"/>
  <c r="F289" i="6" s="1"/>
  <c r="G289" i="6" s="1"/>
  <c r="H289" i="6" s="1"/>
  <c r="I289" i="6" s="1"/>
  <c r="D288" i="6"/>
  <c r="E288" i="6" s="1"/>
  <c r="F288" i="6" s="1"/>
  <c r="G288" i="6" s="1"/>
  <c r="H288" i="6" s="1"/>
  <c r="I288" i="6" s="1"/>
  <c r="D287" i="6"/>
  <c r="E287" i="6" s="1"/>
  <c r="F287" i="6" s="1"/>
  <c r="G287" i="6" s="1"/>
  <c r="H287" i="6" s="1"/>
  <c r="I287" i="6" s="1"/>
  <c r="D286" i="6"/>
  <c r="E286" i="6" s="1"/>
  <c r="F286" i="6"/>
  <c r="G286" i="6" s="1"/>
  <c r="H286" i="6" s="1"/>
  <c r="I286" i="6" s="1"/>
  <c r="D285" i="6"/>
  <c r="E285" i="6" s="1"/>
  <c r="F285" i="6" s="1"/>
  <c r="G285" i="6" s="1"/>
  <c r="H285" i="6" s="1"/>
  <c r="I285" i="6" s="1"/>
  <c r="D284" i="6"/>
  <c r="E284" i="6" s="1"/>
  <c r="F284" i="6" s="1"/>
  <c r="G284" i="6" s="1"/>
  <c r="H284" i="6" s="1"/>
  <c r="I284" i="6" s="1"/>
  <c r="D283" i="6"/>
  <c r="E283" i="6" s="1"/>
  <c r="F283" i="6" s="1"/>
  <c r="G283" i="6" s="1"/>
  <c r="H283" i="6" s="1"/>
  <c r="I283" i="6" s="1"/>
  <c r="D282" i="6"/>
  <c r="E282" i="6" s="1"/>
  <c r="F282" i="6"/>
  <c r="G282" i="6" s="1"/>
  <c r="H282" i="6" s="1"/>
  <c r="I282" i="6" s="1"/>
  <c r="D281" i="6"/>
  <c r="E281" i="6" s="1"/>
  <c r="F281" i="6" s="1"/>
  <c r="G281" i="6" s="1"/>
  <c r="H281" i="6" s="1"/>
  <c r="I281" i="6" s="1"/>
  <c r="D280" i="6"/>
  <c r="E280" i="6" s="1"/>
  <c r="F280" i="6" s="1"/>
  <c r="G280" i="6" s="1"/>
  <c r="H280" i="6" s="1"/>
  <c r="I280" i="6" s="1"/>
  <c r="D279" i="6"/>
  <c r="E279" i="6" s="1"/>
  <c r="F279" i="6" s="1"/>
  <c r="G279" i="6" s="1"/>
  <c r="H279" i="6" s="1"/>
  <c r="I279" i="6" s="1"/>
  <c r="D278" i="6"/>
  <c r="E278" i="6" s="1"/>
  <c r="F278" i="6"/>
  <c r="G278" i="6" s="1"/>
  <c r="H278" i="6" s="1"/>
  <c r="I278" i="6" s="1"/>
  <c r="D277" i="6"/>
  <c r="E277" i="6" s="1"/>
  <c r="F277" i="6" s="1"/>
  <c r="G277" i="6" s="1"/>
  <c r="H277" i="6" s="1"/>
  <c r="I277" i="6" s="1"/>
  <c r="D276" i="6"/>
  <c r="E276" i="6" s="1"/>
  <c r="F276" i="6" s="1"/>
  <c r="G276" i="6" s="1"/>
  <c r="H276" i="6" s="1"/>
  <c r="I276" i="6" s="1"/>
  <c r="D275" i="6"/>
  <c r="E275" i="6" s="1"/>
  <c r="F275" i="6" s="1"/>
  <c r="G275" i="6" s="1"/>
  <c r="H275" i="6" s="1"/>
  <c r="I275" i="6" s="1"/>
  <c r="D274" i="6"/>
  <c r="E274" i="6" s="1"/>
  <c r="F274" i="6"/>
  <c r="G274" i="6" s="1"/>
  <c r="H274" i="6" s="1"/>
  <c r="I274" i="6" s="1"/>
  <c r="D273" i="6"/>
  <c r="E273" i="6" s="1"/>
  <c r="F273" i="6" s="1"/>
  <c r="G273" i="6" s="1"/>
  <c r="H273" i="6" s="1"/>
  <c r="I273" i="6" s="1"/>
  <c r="D272" i="6"/>
  <c r="E272" i="6" s="1"/>
  <c r="F272" i="6"/>
  <c r="G272" i="6" s="1"/>
  <c r="H272" i="6" s="1"/>
  <c r="I272" i="6" s="1"/>
  <c r="D271" i="6"/>
  <c r="E271" i="6" s="1"/>
  <c r="F271" i="6" s="1"/>
  <c r="G271" i="6" s="1"/>
  <c r="H271" i="6" s="1"/>
  <c r="I271" i="6" s="1"/>
  <c r="D270" i="6"/>
  <c r="E270" i="6" s="1"/>
  <c r="F270" i="6"/>
  <c r="G270" i="6" s="1"/>
  <c r="H270" i="6" s="1"/>
  <c r="I270" i="6" s="1"/>
  <c r="D269" i="6"/>
  <c r="E269" i="6" s="1"/>
  <c r="F269" i="6" s="1"/>
  <c r="G269" i="6" s="1"/>
  <c r="H269" i="6" s="1"/>
  <c r="I269" i="6" s="1"/>
  <c r="D268" i="6"/>
  <c r="E268" i="6" s="1"/>
  <c r="F268" i="6"/>
  <c r="G268" i="6" s="1"/>
  <c r="H268" i="6" s="1"/>
  <c r="I268" i="6" s="1"/>
  <c r="D267" i="6"/>
  <c r="E267" i="6" s="1"/>
  <c r="F267" i="6" s="1"/>
  <c r="G267" i="6" s="1"/>
  <c r="H267" i="6" s="1"/>
  <c r="I267" i="6" s="1"/>
  <c r="D266" i="6"/>
  <c r="E266" i="6" s="1"/>
  <c r="F266" i="6"/>
  <c r="G266" i="6" s="1"/>
  <c r="H266" i="6" s="1"/>
  <c r="I266" i="6" s="1"/>
  <c r="D265" i="6"/>
  <c r="E265" i="6" s="1"/>
  <c r="F265" i="6" s="1"/>
  <c r="G265" i="6" s="1"/>
  <c r="H265" i="6" s="1"/>
  <c r="I265" i="6" s="1"/>
  <c r="D264" i="6"/>
  <c r="E264" i="6" s="1"/>
  <c r="F264" i="6"/>
  <c r="G264" i="6" s="1"/>
  <c r="H264" i="6" s="1"/>
  <c r="I264" i="6" s="1"/>
  <c r="D263" i="6"/>
  <c r="E263" i="6" s="1"/>
  <c r="F263" i="6" s="1"/>
  <c r="G263" i="6" s="1"/>
  <c r="H263" i="6" s="1"/>
  <c r="I263" i="6" s="1"/>
  <c r="D262" i="6"/>
  <c r="E262" i="6" s="1"/>
  <c r="F262" i="6"/>
  <c r="G262" i="6" s="1"/>
  <c r="H262" i="6" s="1"/>
  <c r="I262" i="6" s="1"/>
  <c r="D261" i="6"/>
  <c r="E261" i="6" s="1"/>
  <c r="F261" i="6" s="1"/>
  <c r="G261" i="6" s="1"/>
  <c r="H261" i="6" s="1"/>
  <c r="I261" i="6" s="1"/>
  <c r="D260" i="6"/>
  <c r="E260" i="6" s="1"/>
  <c r="F260" i="6"/>
  <c r="G260" i="6" s="1"/>
  <c r="H260" i="6" s="1"/>
  <c r="I260" i="6" s="1"/>
  <c r="D259" i="6"/>
  <c r="E259" i="6" s="1"/>
  <c r="F259" i="6" s="1"/>
  <c r="G259" i="6" s="1"/>
  <c r="H259" i="6" s="1"/>
  <c r="I259" i="6" s="1"/>
  <c r="D258" i="6"/>
  <c r="E258" i="6" s="1"/>
  <c r="F258" i="6"/>
  <c r="G258" i="6" s="1"/>
  <c r="H258" i="6" s="1"/>
  <c r="I258" i="6" s="1"/>
  <c r="D257" i="6"/>
  <c r="E257" i="6" s="1"/>
  <c r="F257" i="6" s="1"/>
  <c r="G257" i="6" s="1"/>
  <c r="H257" i="6" s="1"/>
  <c r="I257" i="6" s="1"/>
  <c r="D256" i="6"/>
  <c r="E256" i="6" s="1"/>
  <c r="F256" i="6"/>
  <c r="G256" i="6" s="1"/>
  <c r="H256" i="6" s="1"/>
  <c r="I256" i="6" s="1"/>
  <c r="D255" i="6"/>
  <c r="E255" i="6" s="1"/>
  <c r="F255" i="6" s="1"/>
  <c r="G255" i="6" s="1"/>
  <c r="H255" i="6" s="1"/>
  <c r="I255" i="6" s="1"/>
  <c r="D254" i="6"/>
  <c r="E254" i="6" s="1"/>
  <c r="F254" i="6"/>
  <c r="G254" i="6" s="1"/>
  <c r="H254" i="6" s="1"/>
  <c r="I254" i="6" s="1"/>
  <c r="D253" i="6"/>
  <c r="E253" i="6" s="1"/>
  <c r="F253" i="6" s="1"/>
  <c r="G253" i="6" s="1"/>
  <c r="H253" i="6" s="1"/>
  <c r="I253" i="6" s="1"/>
  <c r="D252" i="6"/>
  <c r="E252" i="6" s="1"/>
  <c r="F252" i="6"/>
  <c r="G252" i="6" s="1"/>
  <c r="H252" i="6" s="1"/>
  <c r="I252" i="6" s="1"/>
  <c r="D251" i="6"/>
  <c r="E251" i="6" s="1"/>
  <c r="F251" i="6" s="1"/>
  <c r="G251" i="6" s="1"/>
  <c r="H251" i="6" s="1"/>
  <c r="I251" i="6" s="1"/>
  <c r="D250" i="6"/>
  <c r="E250" i="6" s="1"/>
  <c r="F250" i="6"/>
  <c r="G250" i="6" s="1"/>
  <c r="H250" i="6" s="1"/>
  <c r="I250" i="6" s="1"/>
  <c r="G249" i="6"/>
  <c r="I249" i="6"/>
  <c r="D249" i="6"/>
  <c r="E249" i="6" s="1"/>
  <c r="G248" i="6"/>
  <c r="I248" i="6"/>
  <c r="D248" i="6"/>
  <c r="E248" i="6" s="1"/>
  <c r="G247" i="6"/>
  <c r="I247" i="6"/>
  <c r="D247" i="6"/>
  <c r="E247" i="6" s="1"/>
  <c r="G246" i="6"/>
  <c r="D246" i="6"/>
  <c r="E246" i="6"/>
  <c r="G245" i="6"/>
  <c r="H245" i="6" s="1"/>
  <c r="I245" i="6" s="1"/>
  <c r="D245" i="6"/>
  <c r="E245" i="6" s="1"/>
  <c r="G244" i="6"/>
  <c r="H244" i="6" s="1"/>
  <c r="I244" i="6"/>
  <c r="D244" i="6"/>
  <c r="E244" i="6"/>
  <c r="G243" i="6"/>
  <c r="H243" i="6"/>
  <c r="I243" i="6" s="1"/>
  <c r="D243" i="6"/>
  <c r="E243" i="6" s="1"/>
  <c r="E242" i="6"/>
  <c r="G242" i="6"/>
  <c r="H242" i="6"/>
  <c r="I242" i="6" s="1"/>
  <c r="D242" i="6"/>
  <c r="G241" i="6"/>
  <c r="H241" i="6" s="1"/>
  <c r="I241" i="6" s="1"/>
  <c r="D241" i="6"/>
  <c r="E241" i="6"/>
  <c r="F241" i="6" s="1"/>
  <c r="D240" i="6"/>
  <c r="E240" i="6"/>
  <c r="F240" i="6" s="1"/>
  <c r="G240" i="6"/>
  <c r="H240" i="6" s="1"/>
  <c r="I240" i="6" s="1"/>
  <c r="D239" i="6"/>
  <c r="E239" i="6"/>
  <c r="F239" i="6" s="1"/>
  <c r="G239" i="6"/>
  <c r="H239" i="6" s="1"/>
  <c r="I239" i="6" s="1"/>
  <c r="D238" i="6"/>
  <c r="E238" i="6"/>
  <c r="F238" i="6" s="1"/>
  <c r="G238" i="6"/>
  <c r="H238" i="6" s="1"/>
  <c r="I238" i="6" s="1"/>
  <c r="D237" i="6"/>
  <c r="E237" i="6"/>
  <c r="F237" i="6" s="1"/>
  <c r="G237" i="6"/>
  <c r="H237" i="6" s="1"/>
  <c r="I237" i="6" s="1"/>
  <c r="D236" i="6"/>
  <c r="E236" i="6"/>
  <c r="F236" i="6" s="1"/>
  <c r="G236" i="6"/>
  <c r="H236" i="6" s="1"/>
  <c r="I236" i="6" s="1"/>
  <c r="D235" i="6"/>
  <c r="E235" i="6"/>
  <c r="F235" i="6" s="1"/>
  <c r="G235" i="6"/>
  <c r="H235" i="6" s="1"/>
  <c r="I235" i="6" s="1"/>
  <c r="D234" i="6"/>
  <c r="E234" i="6"/>
  <c r="F234" i="6" s="1"/>
  <c r="G234" i="6"/>
  <c r="H234" i="6" s="1"/>
  <c r="I234" i="6" s="1"/>
  <c r="D233" i="6"/>
  <c r="E233" i="6"/>
  <c r="F233" i="6" s="1"/>
  <c r="G233" i="6"/>
  <c r="H233" i="6" s="1"/>
  <c r="I233" i="6" s="1"/>
  <c r="D232" i="6"/>
  <c r="E232" i="6"/>
  <c r="F232" i="6" s="1"/>
  <c r="G232" i="6"/>
  <c r="H232" i="6" s="1"/>
  <c r="I232" i="6" s="1"/>
  <c r="D231" i="6"/>
  <c r="E231" i="6"/>
  <c r="F231" i="6" s="1"/>
  <c r="G231" i="6"/>
  <c r="H231" i="6" s="1"/>
  <c r="I231" i="6" s="1"/>
  <c r="D230" i="6"/>
  <c r="E230" i="6"/>
  <c r="F230" i="6" s="1"/>
  <c r="G230" i="6"/>
  <c r="H230" i="6" s="1"/>
  <c r="I230" i="6" s="1"/>
  <c r="D229" i="6"/>
  <c r="E229" i="6"/>
  <c r="F229" i="6" s="1"/>
  <c r="G229" i="6"/>
  <c r="H229" i="6" s="1"/>
  <c r="I229" i="6" s="1"/>
  <c r="D228" i="6"/>
  <c r="E228" i="6"/>
  <c r="F228" i="6" s="1"/>
  <c r="G228" i="6"/>
  <c r="H228" i="6" s="1"/>
  <c r="I228" i="6" s="1"/>
  <c r="D227" i="6"/>
  <c r="E227" i="6"/>
  <c r="F227" i="6" s="1"/>
  <c r="G227" i="6"/>
  <c r="H227" i="6" s="1"/>
  <c r="I227" i="6" s="1"/>
  <c r="D226" i="6"/>
  <c r="E226" i="6"/>
  <c r="F226" i="6" s="1"/>
  <c r="G226" i="6"/>
  <c r="H226" i="6" s="1"/>
  <c r="I226" i="6" s="1"/>
  <c r="D225" i="6"/>
  <c r="E225" i="6"/>
  <c r="F225" i="6" s="1"/>
  <c r="G225" i="6"/>
  <c r="H225" i="6" s="1"/>
  <c r="I225" i="6" s="1"/>
  <c r="D224" i="6"/>
  <c r="E224" i="6"/>
  <c r="F224" i="6" s="1"/>
  <c r="G224" i="6"/>
  <c r="H224" i="6" s="1"/>
  <c r="I224" i="6" s="1"/>
  <c r="D223" i="6"/>
  <c r="E223" i="6"/>
  <c r="F223" i="6" s="1"/>
  <c r="G223" i="6"/>
  <c r="H223" i="6" s="1"/>
  <c r="I223" i="6" s="1"/>
  <c r="D222" i="6"/>
  <c r="E222" i="6"/>
  <c r="F222" i="6" s="1"/>
  <c r="G222" i="6"/>
  <c r="H222" i="6" s="1"/>
  <c r="I222" i="6" s="1"/>
  <c r="D221" i="6"/>
  <c r="E221" i="6"/>
  <c r="F221" i="6" s="1"/>
  <c r="G221" i="6"/>
  <c r="H221" i="6" s="1"/>
  <c r="I221" i="6" s="1"/>
  <c r="D220" i="6"/>
  <c r="E220" i="6"/>
  <c r="F220" i="6" s="1"/>
  <c r="G220" i="6"/>
  <c r="H220" i="6" s="1"/>
  <c r="I220" i="6" s="1"/>
  <c r="D219" i="6"/>
  <c r="E219" i="6"/>
  <c r="F219" i="6" s="1"/>
  <c r="G219" i="6"/>
  <c r="H219" i="6" s="1"/>
  <c r="I219" i="6" s="1"/>
  <c r="D218" i="6"/>
  <c r="E218" i="6"/>
  <c r="F218" i="6" s="1"/>
  <c r="G218" i="6"/>
  <c r="H218" i="6" s="1"/>
  <c r="I218" i="6" s="1"/>
  <c r="D217" i="6"/>
  <c r="E217" i="6"/>
  <c r="F217" i="6" s="1"/>
  <c r="G217" i="6"/>
  <c r="H217" i="6" s="1"/>
  <c r="I217" i="6" s="1"/>
  <c r="D216" i="6"/>
  <c r="E216" i="6"/>
  <c r="F216" i="6" s="1"/>
  <c r="G216" i="6"/>
  <c r="H216" i="6" s="1"/>
  <c r="I216" i="6" s="1"/>
  <c r="D215" i="6"/>
  <c r="E215" i="6"/>
  <c r="F215" i="6" s="1"/>
  <c r="G215" i="6"/>
  <c r="H215" i="6" s="1"/>
  <c r="I215" i="6" s="1"/>
  <c r="D214" i="6"/>
  <c r="E214" i="6"/>
  <c r="F214" i="6" s="1"/>
  <c r="G214" i="6"/>
  <c r="H214" i="6" s="1"/>
  <c r="I214" i="6" s="1"/>
  <c r="D213" i="6"/>
  <c r="E213" i="6"/>
  <c r="F213" i="6" s="1"/>
  <c r="G213" i="6"/>
  <c r="H213" i="6" s="1"/>
  <c r="I213" i="6" s="1"/>
  <c r="D212" i="6"/>
  <c r="E212" i="6"/>
  <c r="F212" i="6" s="1"/>
  <c r="G212" i="6"/>
  <c r="H212" i="6" s="1"/>
  <c r="I212" i="6" s="1"/>
  <c r="D211" i="6"/>
  <c r="E211" i="6"/>
  <c r="F211" i="6" s="1"/>
  <c r="G211" i="6"/>
  <c r="H211" i="6" s="1"/>
  <c r="I211" i="6" s="1"/>
  <c r="D210" i="6"/>
  <c r="E210" i="6"/>
  <c r="F210" i="6" s="1"/>
  <c r="G210" i="6"/>
  <c r="H210" i="6" s="1"/>
  <c r="I210" i="6" s="1"/>
  <c r="D209" i="6"/>
  <c r="E209" i="6"/>
  <c r="F209" i="6" s="1"/>
  <c r="G209" i="6"/>
  <c r="H209" i="6" s="1"/>
  <c r="I209" i="6" s="1"/>
  <c r="D208" i="6"/>
  <c r="E208" i="6"/>
  <c r="F208" i="6" s="1"/>
  <c r="G208" i="6"/>
  <c r="H208" i="6" s="1"/>
  <c r="I208" i="6" s="1"/>
  <c r="D207" i="6"/>
  <c r="E207" i="6"/>
  <c r="F207" i="6" s="1"/>
  <c r="G207" i="6"/>
  <c r="H207" i="6" s="1"/>
  <c r="I207" i="6" s="1"/>
  <c r="D206" i="6"/>
  <c r="E206" i="6"/>
  <c r="F206" i="6" s="1"/>
  <c r="G206" i="6"/>
  <c r="H206" i="6" s="1"/>
  <c r="I206" i="6" s="1"/>
  <c r="D205" i="6"/>
  <c r="E205" i="6"/>
  <c r="F205" i="6" s="1"/>
  <c r="G205" i="6"/>
  <c r="H205" i="6" s="1"/>
  <c r="I205" i="6" s="1"/>
  <c r="D204" i="6"/>
  <c r="E204" i="6"/>
  <c r="F204" i="6" s="1"/>
  <c r="G204" i="6"/>
  <c r="H204" i="6" s="1"/>
  <c r="I204" i="6" s="1"/>
  <c r="D203" i="6"/>
  <c r="E203" i="6"/>
  <c r="F203" i="6" s="1"/>
  <c r="G203" i="6"/>
  <c r="H203" i="6" s="1"/>
  <c r="I203" i="6" s="1"/>
  <c r="D202" i="6"/>
  <c r="E202" i="6"/>
  <c r="F202" i="6" s="1"/>
  <c r="G202" i="6"/>
  <c r="H202" i="6" s="1"/>
  <c r="I202" i="6" s="1"/>
  <c r="D201" i="6"/>
  <c r="E201" i="6"/>
  <c r="F201" i="6" s="1"/>
  <c r="G201" i="6"/>
  <c r="H201" i="6" s="1"/>
  <c r="I201" i="6" s="1"/>
  <c r="D200" i="6"/>
  <c r="E200" i="6"/>
  <c r="F200" i="6" s="1"/>
  <c r="G200" i="6"/>
  <c r="H200" i="6" s="1"/>
  <c r="I200" i="6" s="1"/>
  <c r="D199" i="6"/>
  <c r="E199" i="6"/>
  <c r="F199" i="6" s="1"/>
  <c r="G199" i="6"/>
  <c r="H199" i="6" s="1"/>
  <c r="I199" i="6" s="1"/>
  <c r="D198" i="6"/>
  <c r="E198" i="6"/>
  <c r="F198" i="6" s="1"/>
  <c r="G198" i="6"/>
  <c r="H198" i="6" s="1"/>
  <c r="I198" i="6" s="1"/>
  <c r="D197" i="6"/>
  <c r="E197" i="6"/>
  <c r="F197" i="6" s="1"/>
  <c r="G197" i="6"/>
  <c r="H197" i="6" s="1"/>
  <c r="I197" i="6" s="1"/>
  <c r="D196" i="6"/>
  <c r="E196" i="6"/>
  <c r="F196" i="6" s="1"/>
  <c r="G196" i="6"/>
  <c r="H196" i="6" s="1"/>
  <c r="I196" i="6" s="1"/>
  <c r="D195" i="6"/>
  <c r="E195" i="6"/>
  <c r="F195" i="6" s="1"/>
  <c r="G195" i="6"/>
  <c r="H195" i="6" s="1"/>
  <c r="I195" i="6" s="1"/>
  <c r="D194" i="6"/>
  <c r="E194" i="6"/>
  <c r="F194" i="6" s="1"/>
  <c r="G194" i="6"/>
  <c r="H194" i="6" s="1"/>
  <c r="I194" i="6" s="1"/>
  <c r="D193" i="6"/>
  <c r="E193" i="6"/>
  <c r="F193" i="6" s="1"/>
  <c r="G193" i="6"/>
  <c r="H193" i="6" s="1"/>
  <c r="I193" i="6" s="1"/>
  <c r="D192" i="6"/>
  <c r="E192" i="6"/>
  <c r="F192" i="6" s="1"/>
  <c r="G192" i="6"/>
  <c r="H192" i="6" s="1"/>
  <c r="I192" i="6" s="1"/>
  <c r="D191" i="6"/>
  <c r="E191" i="6"/>
  <c r="F191" i="6" s="1"/>
  <c r="G191" i="6"/>
  <c r="H191" i="6" s="1"/>
  <c r="I191" i="6" s="1"/>
  <c r="D190" i="6"/>
  <c r="E190" i="6"/>
  <c r="F190" i="6" s="1"/>
  <c r="G190" i="6"/>
  <c r="H190" i="6" s="1"/>
  <c r="I190" i="6" s="1"/>
  <c r="D189" i="6"/>
  <c r="E189" i="6"/>
  <c r="F189" i="6" s="1"/>
  <c r="G189" i="6"/>
  <c r="H189" i="6" s="1"/>
  <c r="I189" i="6" s="1"/>
  <c r="D188" i="6"/>
  <c r="E188" i="6"/>
  <c r="F188" i="6" s="1"/>
  <c r="G188" i="6"/>
  <c r="H188" i="6" s="1"/>
  <c r="I188" i="6" s="1"/>
  <c r="D187" i="6"/>
  <c r="E187" i="6"/>
  <c r="F187" i="6" s="1"/>
  <c r="G187" i="6"/>
  <c r="H187" i="6" s="1"/>
  <c r="I187" i="6" s="1"/>
  <c r="D186" i="6"/>
  <c r="E186" i="6"/>
  <c r="F186" i="6" s="1"/>
  <c r="G186" i="6"/>
  <c r="H186" i="6" s="1"/>
  <c r="I186" i="6" s="1"/>
  <c r="D185" i="6"/>
  <c r="E185" i="6"/>
  <c r="F185" i="6" s="1"/>
  <c r="G185" i="6"/>
  <c r="H185" i="6" s="1"/>
  <c r="I185" i="6" s="1"/>
  <c r="D184" i="6"/>
  <c r="E184" i="6"/>
  <c r="F184" i="6" s="1"/>
  <c r="G184" i="6"/>
  <c r="H184" i="6" s="1"/>
  <c r="I184" i="6" s="1"/>
  <c r="D183" i="6"/>
  <c r="E183" i="6"/>
  <c r="F183" i="6" s="1"/>
  <c r="G183" i="6"/>
  <c r="H183" i="6" s="1"/>
  <c r="I183" i="6" s="1"/>
  <c r="D182" i="6"/>
  <c r="E182" i="6"/>
  <c r="F182" i="6" s="1"/>
  <c r="G182" i="6"/>
  <c r="H182" i="6" s="1"/>
  <c r="I182" i="6" s="1"/>
  <c r="D181" i="6"/>
  <c r="E181" i="6"/>
  <c r="F181" i="6" s="1"/>
  <c r="G181" i="6"/>
  <c r="H181" i="6" s="1"/>
  <c r="I181" i="6" s="1"/>
  <c r="D180" i="6"/>
  <c r="E180" i="6"/>
  <c r="F180" i="6" s="1"/>
  <c r="G180" i="6"/>
  <c r="H180" i="6" s="1"/>
  <c r="I180" i="6" s="1"/>
  <c r="D179" i="6"/>
  <c r="E179" i="6"/>
  <c r="F179" i="6" s="1"/>
  <c r="G179" i="6"/>
  <c r="H179" i="6" s="1"/>
  <c r="I179" i="6" s="1"/>
  <c r="D178" i="6"/>
  <c r="E178" i="6"/>
  <c r="F178" i="6" s="1"/>
  <c r="G178" i="6"/>
  <c r="H178" i="6" s="1"/>
  <c r="I178" i="6" s="1"/>
  <c r="D177" i="6"/>
  <c r="E177" i="6"/>
  <c r="F177" i="6" s="1"/>
  <c r="G177" i="6"/>
  <c r="H177" i="6" s="1"/>
  <c r="I177" i="6" s="1"/>
  <c r="D176" i="6"/>
  <c r="E176" i="6"/>
  <c r="F176" i="6" s="1"/>
  <c r="G176" i="6"/>
  <c r="H176" i="6" s="1"/>
  <c r="I176" i="6" s="1"/>
  <c r="D175" i="6"/>
  <c r="E175" i="6"/>
  <c r="F175" i="6" s="1"/>
  <c r="G175" i="6"/>
  <c r="H175" i="6" s="1"/>
  <c r="I175" i="6" s="1"/>
  <c r="D174" i="6"/>
  <c r="E174" i="6"/>
  <c r="F174" i="6" s="1"/>
  <c r="G174" i="6"/>
  <c r="H174" i="6" s="1"/>
  <c r="I174" i="6" s="1"/>
  <c r="D173" i="6"/>
  <c r="E173" i="6"/>
  <c r="F173" i="6" s="1"/>
  <c r="G173" i="6"/>
  <c r="H173" i="6" s="1"/>
  <c r="I173" i="6" s="1"/>
  <c r="D172" i="6"/>
  <c r="E172" i="6"/>
  <c r="F172" i="6" s="1"/>
  <c r="G172" i="6"/>
  <c r="H172" i="6" s="1"/>
  <c r="I172" i="6" s="1"/>
  <c r="D171" i="6"/>
  <c r="E171" i="6"/>
  <c r="F171" i="6" s="1"/>
  <c r="G171" i="6"/>
  <c r="H171" i="6" s="1"/>
  <c r="I171" i="6" s="1"/>
  <c r="D170" i="6"/>
  <c r="E170" i="6"/>
  <c r="F170" i="6" s="1"/>
  <c r="G170" i="6"/>
  <c r="H170" i="6" s="1"/>
  <c r="I170" i="6" s="1"/>
  <c r="D169" i="6"/>
  <c r="E169" i="6"/>
  <c r="F169" i="6" s="1"/>
  <c r="G169" i="6"/>
  <c r="H169" i="6" s="1"/>
  <c r="I169" i="6" s="1"/>
  <c r="D168" i="6"/>
  <c r="E168" i="6"/>
  <c r="F168" i="6" s="1"/>
  <c r="G168" i="6"/>
  <c r="H168" i="6" s="1"/>
  <c r="I168" i="6" s="1"/>
  <c r="D167" i="6"/>
  <c r="E167" i="6"/>
  <c r="F167" i="6" s="1"/>
  <c r="G167" i="6"/>
  <c r="H167" i="6" s="1"/>
  <c r="I167" i="6" s="1"/>
  <c r="D166" i="6"/>
  <c r="E166" i="6"/>
  <c r="F166" i="6" s="1"/>
  <c r="G166" i="6"/>
  <c r="H166" i="6" s="1"/>
  <c r="I166" i="6" s="1"/>
  <c r="D165" i="6"/>
  <c r="E165" i="6"/>
  <c r="F165" i="6" s="1"/>
  <c r="G165" i="6"/>
  <c r="H165" i="6" s="1"/>
  <c r="I165" i="6" s="1"/>
  <c r="D164" i="6"/>
  <c r="E164" i="6"/>
  <c r="F164" i="6" s="1"/>
  <c r="G164" i="6"/>
  <c r="H164" i="6" s="1"/>
  <c r="I164" i="6" s="1"/>
  <c r="D163" i="6"/>
  <c r="E163" i="6"/>
  <c r="F163" i="6" s="1"/>
  <c r="G163" i="6"/>
  <c r="H163" i="6" s="1"/>
  <c r="I163" i="6" s="1"/>
  <c r="D162" i="6"/>
  <c r="E162" i="6"/>
  <c r="F162" i="6" s="1"/>
  <c r="G162" i="6"/>
  <c r="H162" i="6" s="1"/>
  <c r="I162" i="6" s="1"/>
  <c r="D161" i="6"/>
  <c r="E161" i="6"/>
  <c r="F161" i="6" s="1"/>
  <c r="G161" i="6"/>
  <c r="H161" i="6" s="1"/>
  <c r="I161" i="6" s="1"/>
  <c r="D160" i="6"/>
  <c r="E160" i="6"/>
  <c r="F160" i="6" s="1"/>
  <c r="G160" i="6"/>
  <c r="H160" i="6" s="1"/>
  <c r="I160" i="6" s="1"/>
  <c r="D159" i="6"/>
  <c r="E159" i="6"/>
  <c r="F159" i="6" s="1"/>
  <c r="G159" i="6"/>
  <c r="H159" i="6" s="1"/>
  <c r="I159" i="6" s="1"/>
  <c r="D158" i="6"/>
  <c r="E158" i="6"/>
  <c r="F158" i="6" s="1"/>
  <c r="G158" i="6"/>
  <c r="H158" i="6" s="1"/>
  <c r="I158" i="6" s="1"/>
  <c r="D157" i="6"/>
  <c r="E157" i="6"/>
  <c r="F157" i="6" s="1"/>
  <c r="G157" i="6"/>
  <c r="H157" i="6" s="1"/>
  <c r="I157" i="6" s="1"/>
  <c r="D156" i="6"/>
  <c r="E156" i="6"/>
  <c r="F156" i="6" s="1"/>
  <c r="G156" i="6"/>
  <c r="H156" i="6" s="1"/>
  <c r="I156" i="6" s="1"/>
  <c r="D155" i="6"/>
  <c r="E155" i="6"/>
  <c r="F155" i="6" s="1"/>
  <c r="G155" i="6"/>
  <c r="H155" i="6" s="1"/>
  <c r="I155" i="6" s="1"/>
  <c r="D154" i="6"/>
  <c r="E154" i="6"/>
  <c r="F154" i="6" s="1"/>
  <c r="G154" i="6"/>
  <c r="H154" i="6" s="1"/>
  <c r="I154" i="6" s="1"/>
  <c r="D153" i="6"/>
  <c r="E153" i="6"/>
  <c r="F153" i="6" s="1"/>
  <c r="G153" i="6"/>
  <c r="H153" i="6" s="1"/>
  <c r="I153" i="6" s="1"/>
  <c r="D152" i="6"/>
  <c r="E152" i="6"/>
  <c r="F152" i="6" s="1"/>
  <c r="G152" i="6"/>
  <c r="H152" i="6" s="1"/>
  <c r="I152" i="6" s="1"/>
  <c r="D151" i="6"/>
  <c r="E151" i="6"/>
  <c r="F151" i="6" s="1"/>
  <c r="G151" i="6"/>
  <c r="H151" i="6" s="1"/>
  <c r="I151" i="6" s="1"/>
  <c r="D150" i="6"/>
  <c r="E150" i="6"/>
  <c r="F150" i="6" s="1"/>
  <c r="G150" i="6"/>
  <c r="H150" i="6" s="1"/>
  <c r="I150" i="6" s="1"/>
  <c r="D149" i="6"/>
  <c r="E149" i="6"/>
  <c r="F149" i="6" s="1"/>
  <c r="G149" i="6"/>
  <c r="H149" i="6" s="1"/>
  <c r="I149" i="6" s="1"/>
  <c r="D148" i="6"/>
  <c r="E148" i="6"/>
  <c r="F148" i="6" s="1"/>
  <c r="G148" i="6"/>
  <c r="H148" i="6" s="1"/>
  <c r="I148" i="6" s="1"/>
  <c r="D147" i="6"/>
  <c r="E147" i="6"/>
  <c r="F147" i="6" s="1"/>
  <c r="G147" i="6"/>
  <c r="H147" i="6" s="1"/>
  <c r="I147" i="6" s="1"/>
  <c r="D146" i="6"/>
  <c r="E146" i="6"/>
  <c r="F146" i="6" s="1"/>
  <c r="G146" i="6"/>
  <c r="H146" i="6" s="1"/>
  <c r="I146" i="6" s="1"/>
  <c r="D145" i="6"/>
  <c r="E145" i="6"/>
  <c r="F145" i="6" s="1"/>
  <c r="G145" i="6"/>
  <c r="H145" i="6" s="1"/>
  <c r="I145" i="6" s="1"/>
  <c r="D144" i="6"/>
  <c r="E144" i="6"/>
  <c r="F144" i="6" s="1"/>
  <c r="G144" i="6"/>
  <c r="H144" i="6" s="1"/>
  <c r="I144" i="6" s="1"/>
  <c r="D143" i="6"/>
  <c r="E143" i="6"/>
  <c r="F143" i="6" s="1"/>
  <c r="G143" i="6"/>
  <c r="H143" i="6" s="1"/>
  <c r="I143" i="6" s="1"/>
  <c r="D142" i="6"/>
  <c r="E142" i="6"/>
  <c r="F142" i="6" s="1"/>
  <c r="G142" i="6"/>
  <c r="H142" i="6" s="1"/>
  <c r="I142" i="6" s="1"/>
  <c r="D141" i="6"/>
  <c r="E141" i="6"/>
  <c r="F141" i="6" s="1"/>
  <c r="G141" i="6"/>
  <c r="H141" i="6" s="1"/>
  <c r="I141" i="6" s="1"/>
  <c r="D140" i="6"/>
  <c r="E140" i="6"/>
  <c r="F140" i="6" s="1"/>
  <c r="G140" i="6"/>
  <c r="H140" i="6" s="1"/>
  <c r="I140" i="6" s="1"/>
  <c r="D139" i="6"/>
  <c r="E139" i="6"/>
  <c r="F139" i="6" s="1"/>
  <c r="G139" i="6"/>
  <c r="H139" i="6" s="1"/>
  <c r="I139" i="6" s="1"/>
  <c r="D138" i="6"/>
  <c r="E138" i="6"/>
  <c r="F138" i="6" s="1"/>
  <c r="G138" i="6"/>
  <c r="H138" i="6" s="1"/>
  <c r="I138" i="6" s="1"/>
  <c r="D137" i="6"/>
  <c r="E137" i="6"/>
  <c r="F137" i="6" s="1"/>
  <c r="G137" i="6"/>
  <c r="H137" i="6" s="1"/>
  <c r="I137" i="6" s="1"/>
  <c r="D136" i="6"/>
  <c r="E136" i="6"/>
  <c r="F136" i="6" s="1"/>
  <c r="G136" i="6"/>
  <c r="H136" i="6" s="1"/>
  <c r="I136" i="6" s="1"/>
  <c r="D135" i="6"/>
  <c r="E135" i="6"/>
  <c r="F135" i="6" s="1"/>
  <c r="G135" i="6"/>
  <c r="H135" i="6" s="1"/>
  <c r="I135" i="6" s="1"/>
  <c r="D134" i="6"/>
  <c r="E134" i="6"/>
  <c r="F134" i="6" s="1"/>
  <c r="G134" i="6"/>
  <c r="H134" i="6" s="1"/>
  <c r="I134" i="6" s="1"/>
  <c r="D133" i="6"/>
  <c r="E133" i="6"/>
  <c r="F133" i="6" s="1"/>
  <c r="G133" i="6"/>
  <c r="H133" i="6" s="1"/>
  <c r="I133" i="6" s="1"/>
  <c r="D132" i="6"/>
  <c r="E132" i="6"/>
  <c r="F132" i="6" s="1"/>
  <c r="G132" i="6"/>
  <c r="H132" i="6" s="1"/>
  <c r="I132" i="6" s="1"/>
  <c r="D131" i="6"/>
  <c r="E131" i="6"/>
  <c r="F131" i="6" s="1"/>
  <c r="G131" i="6"/>
  <c r="H131" i="6" s="1"/>
  <c r="I131" i="6" s="1"/>
  <c r="D130" i="6"/>
  <c r="E130" i="6"/>
  <c r="F130" i="6" s="1"/>
  <c r="G130" i="6"/>
  <c r="H130" i="6" s="1"/>
  <c r="I130" i="6" s="1"/>
  <c r="D129" i="6"/>
  <c r="E129" i="6"/>
  <c r="F129" i="6" s="1"/>
  <c r="G129" i="6"/>
  <c r="H129" i="6" s="1"/>
  <c r="I129" i="6" s="1"/>
  <c r="D128" i="6"/>
  <c r="E128" i="6"/>
  <c r="F128" i="6" s="1"/>
  <c r="G128" i="6"/>
  <c r="H128" i="6" s="1"/>
  <c r="I128" i="6" s="1"/>
  <c r="D127" i="6"/>
  <c r="E127" i="6"/>
  <c r="F127" i="6" s="1"/>
  <c r="G127" i="6"/>
  <c r="H127" i="6" s="1"/>
  <c r="I127" i="6" s="1"/>
  <c r="D126" i="6"/>
  <c r="E126" i="6"/>
  <c r="F126" i="6" s="1"/>
  <c r="G126" i="6"/>
  <c r="H126" i="6" s="1"/>
  <c r="I126" i="6" s="1"/>
  <c r="D125" i="6"/>
  <c r="E125" i="6"/>
  <c r="F125" i="6" s="1"/>
  <c r="G125" i="6"/>
  <c r="H125" i="6" s="1"/>
  <c r="I125" i="6" s="1"/>
  <c r="D124" i="6"/>
  <c r="E124" i="6"/>
  <c r="F124" i="6" s="1"/>
  <c r="G124" i="6"/>
  <c r="H124" i="6" s="1"/>
  <c r="I124" i="6" s="1"/>
  <c r="D123" i="6"/>
  <c r="E123" i="6"/>
  <c r="F123" i="6" s="1"/>
  <c r="G123" i="6"/>
  <c r="H123" i="6" s="1"/>
  <c r="I123" i="6" s="1"/>
  <c r="D122" i="6"/>
  <c r="E122" i="6"/>
  <c r="F122" i="6" s="1"/>
  <c r="G122" i="6"/>
  <c r="H122" i="6" s="1"/>
  <c r="I122" i="6" s="1"/>
  <c r="D121" i="6"/>
  <c r="E121" i="6"/>
  <c r="F121" i="6" s="1"/>
  <c r="G121" i="6"/>
  <c r="H121" i="6" s="1"/>
  <c r="I121" i="6" s="1"/>
  <c r="D120" i="6"/>
  <c r="E120" i="6"/>
  <c r="F120" i="6" s="1"/>
  <c r="G120" i="6"/>
  <c r="H120" i="6" s="1"/>
  <c r="I120" i="6" s="1"/>
  <c r="D119" i="6"/>
  <c r="E119" i="6"/>
  <c r="F119" i="6" s="1"/>
  <c r="G119" i="6"/>
  <c r="H119" i="6" s="1"/>
  <c r="I119" i="6" s="1"/>
  <c r="D118" i="6"/>
  <c r="E118" i="6"/>
  <c r="F118" i="6" s="1"/>
  <c r="G118" i="6"/>
  <c r="H118" i="6" s="1"/>
  <c r="I118" i="6" s="1"/>
  <c r="D117" i="6"/>
  <c r="E117" i="6"/>
  <c r="F117" i="6" s="1"/>
  <c r="G117" i="6"/>
  <c r="H117" i="6" s="1"/>
  <c r="I117" i="6" s="1"/>
  <c r="D116" i="6"/>
  <c r="E116" i="6"/>
  <c r="F116" i="6" s="1"/>
  <c r="G116" i="6"/>
  <c r="H116" i="6" s="1"/>
  <c r="I116" i="6" s="1"/>
  <c r="D115" i="6"/>
  <c r="E115" i="6"/>
  <c r="F115" i="6" s="1"/>
  <c r="G115" i="6"/>
  <c r="H115" i="6" s="1"/>
  <c r="I115" i="6" s="1"/>
  <c r="D114" i="6"/>
  <c r="E114" i="6"/>
  <c r="F114" i="6" s="1"/>
  <c r="G114" i="6"/>
  <c r="H114" i="6" s="1"/>
  <c r="I114" i="6" s="1"/>
  <c r="D113" i="6"/>
  <c r="E113" i="6"/>
  <c r="F113" i="6" s="1"/>
  <c r="G113" i="6"/>
  <c r="H113" i="6" s="1"/>
  <c r="I113" i="6" s="1"/>
  <c r="D112" i="6"/>
  <c r="E112" i="6"/>
  <c r="F112" i="6" s="1"/>
  <c r="G112" i="6"/>
  <c r="H112" i="6" s="1"/>
  <c r="I112" i="6" s="1"/>
  <c r="D111" i="6"/>
  <c r="E111" i="6"/>
  <c r="F111" i="6" s="1"/>
  <c r="G111" i="6"/>
  <c r="H111" i="6" s="1"/>
  <c r="I111" i="6" s="1"/>
  <c r="D110" i="6"/>
  <c r="E110" i="6"/>
  <c r="F110" i="6" s="1"/>
  <c r="G110" i="6"/>
  <c r="H110" i="6" s="1"/>
  <c r="I110" i="6" s="1"/>
  <c r="D109" i="6"/>
  <c r="E109" i="6"/>
  <c r="F109" i="6" s="1"/>
  <c r="G109" i="6"/>
  <c r="H109" i="6" s="1"/>
  <c r="I109" i="6" s="1"/>
  <c r="D108" i="6"/>
  <c r="E108" i="6"/>
  <c r="F108" i="6" s="1"/>
  <c r="G108" i="6"/>
  <c r="H108" i="6" s="1"/>
  <c r="I108" i="6" s="1"/>
  <c r="D107" i="6"/>
  <c r="E107" i="6"/>
  <c r="F107" i="6" s="1"/>
  <c r="G107" i="6"/>
  <c r="H107" i="6" s="1"/>
  <c r="I107" i="6" s="1"/>
  <c r="D106" i="6"/>
  <c r="E106" i="6"/>
  <c r="F106" i="6" s="1"/>
  <c r="G106" i="6"/>
  <c r="H106" i="6" s="1"/>
  <c r="I106" i="6" s="1"/>
  <c r="D105" i="6"/>
  <c r="E105" i="6"/>
  <c r="F105" i="6" s="1"/>
  <c r="G105" i="6"/>
  <c r="H105" i="6" s="1"/>
  <c r="I105" i="6" s="1"/>
  <c r="D104" i="6"/>
  <c r="E104" i="6"/>
  <c r="F104" i="6" s="1"/>
  <c r="G104" i="6"/>
  <c r="H104" i="6" s="1"/>
  <c r="I104" i="6" s="1"/>
  <c r="D103" i="6"/>
  <c r="E103" i="6"/>
  <c r="F103" i="6" s="1"/>
  <c r="G103" i="6"/>
  <c r="H103" i="6" s="1"/>
  <c r="I103" i="6" s="1"/>
  <c r="D102" i="6"/>
  <c r="E102" i="6"/>
  <c r="F102" i="6" s="1"/>
  <c r="G102" i="6"/>
  <c r="H102" i="6" s="1"/>
  <c r="I102" i="6" s="1"/>
  <c r="D101" i="6"/>
  <c r="E101" i="6"/>
  <c r="F101" i="6" s="1"/>
  <c r="G101" i="6"/>
  <c r="H101" i="6" s="1"/>
  <c r="I101" i="6" s="1"/>
  <c r="D100" i="6"/>
  <c r="E100" i="6"/>
  <c r="F100" i="6" s="1"/>
  <c r="G100" i="6"/>
  <c r="H100" i="6" s="1"/>
  <c r="I100" i="6" s="1"/>
  <c r="D99" i="6"/>
  <c r="E99" i="6"/>
  <c r="F99" i="6" s="1"/>
  <c r="G99" i="6"/>
  <c r="H99" i="6" s="1"/>
  <c r="I99" i="6" s="1"/>
  <c r="D98" i="6"/>
  <c r="E98" i="6"/>
  <c r="F98" i="6" s="1"/>
  <c r="G98" i="6"/>
  <c r="H98" i="6" s="1"/>
  <c r="I98" i="6" s="1"/>
  <c r="D97" i="6"/>
  <c r="E97" i="6"/>
  <c r="F97" i="6" s="1"/>
  <c r="G97" i="6"/>
  <c r="H97" i="6" s="1"/>
  <c r="I97" i="6" s="1"/>
  <c r="D96" i="6"/>
  <c r="E96" i="6"/>
  <c r="F96" i="6" s="1"/>
  <c r="G96" i="6"/>
  <c r="H96" i="6" s="1"/>
  <c r="I96" i="6" s="1"/>
  <c r="D95" i="6"/>
  <c r="E95" i="6"/>
  <c r="F95" i="6" s="1"/>
  <c r="G95" i="6"/>
  <c r="H95" i="6" s="1"/>
  <c r="I95" i="6" s="1"/>
  <c r="D94" i="6"/>
  <c r="E94" i="6"/>
  <c r="F94" i="6" s="1"/>
  <c r="G94" i="6"/>
  <c r="H94" i="6" s="1"/>
  <c r="I94" i="6" s="1"/>
  <c r="D93" i="6"/>
  <c r="E93" i="6"/>
  <c r="F93" i="6" s="1"/>
  <c r="G93" i="6"/>
  <c r="H93" i="6" s="1"/>
  <c r="I93" i="6" s="1"/>
  <c r="D92" i="6"/>
  <c r="E92" i="6"/>
  <c r="F92" i="6" s="1"/>
  <c r="G92" i="6"/>
  <c r="H92" i="6" s="1"/>
  <c r="I92" i="6" s="1"/>
  <c r="D91" i="6"/>
  <c r="E91" i="6"/>
  <c r="F91" i="6" s="1"/>
  <c r="G91" i="6"/>
  <c r="H91" i="6" s="1"/>
  <c r="I91" i="6" s="1"/>
  <c r="D90" i="6"/>
  <c r="E90" i="6"/>
  <c r="F90" i="6" s="1"/>
  <c r="G90" i="6"/>
  <c r="H90" i="6" s="1"/>
  <c r="I90" i="6" s="1"/>
  <c r="D89" i="6"/>
  <c r="E89" i="6"/>
  <c r="F89" i="6" s="1"/>
  <c r="G89" i="6"/>
  <c r="H89" i="6" s="1"/>
  <c r="I89" i="6" s="1"/>
  <c r="D88" i="6"/>
  <c r="E88" i="6"/>
  <c r="F88" i="6" s="1"/>
  <c r="G88" i="6"/>
  <c r="H88" i="6" s="1"/>
  <c r="I88" i="6" s="1"/>
  <c r="D87" i="6"/>
  <c r="E87" i="6"/>
  <c r="F87" i="6" s="1"/>
  <c r="G87" i="6"/>
  <c r="H87" i="6" s="1"/>
  <c r="I87" i="6" s="1"/>
  <c r="D86" i="6"/>
  <c r="E86" i="6"/>
  <c r="F86" i="6" s="1"/>
  <c r="G86" i="6"/>
  <c r="H86" i="6" s="1"/>
  <c r="I86" i="6" s="1"/>
  <c r="D85" i="6"/>
  <c r="E85" i="6"/>
  <c r="F85" i="6" s="1"/>
  <c r="G85" i="6"/>
  <c r="H85" i="6" s="1"/>
  <c r="I85" i="6" s="1"/>
  <c r="D84" i="6"/>
  <c r="E84" i="6"/>
  <c r="F84" i="6" s="1"/>
  <c r="G84" i="6"/>
  <c r="H84" i="6" s="1"/>
  <c r="I84" i="6" s="1"/>
  <c r="D83" i="6"/>
  <c r="E83" i="6"/>
  <c r="F83" i="6" s="1"/>
  <c r="G83" i="6"/>
  <c r="H83" i="6" s="1"/>
  <c r="I83" i="6" s="1"/>
  <c r="D82" i="6"/>
  <c r="E82" i="6"/>
  <c r="F82" i="6" s="1"/>
  <c r="G82" i="6"/>
  <c r="H82" i="6" s="1"/>
  <c r="I82" i="6" s="1"/>
  <c r="D81" i="6"/>
  <c r="E81" i="6"/>
  <c r="F81" i="6" s="1"/>
  <c r="G81" i="6"/>
  <c r="H81" i="6" s="1"/>
  <c r="I81" i="6" s="1"/>
  <c r="D80" i="6"/>
  <c r="E80" i="6"/>
  <c r="F80" i="6" s="1"/>
  <c r="G80" i="6"/>
  <c r="H80" i="6" s="1"/>
  <c r="I80" i="6" s="1"/>
  <c r="D79" i="6"/>
  <c r="E79" i="6"/>
  <c r="F79" i="6" s="1"/>
  <c r="G79" i="6"/>
  <c r="H79" i="6" s="1"/>
  <c r="I79" i="6" s="1"/>
  <c r="D78" i="6"/>
  <c r="E78" i="6"/>
  <c r="F78" i="6" s="1"/>
  <c r="G78" i="6"/>
  <c r="H78" i="6" s="1"/>
  <c r="I78" i="6" s="1"/>
  <c r="D77" i="6"/>
  <c r="E77" i="6"/>
  <c r="F77" i="6" s="1"/>
  <c r="G77" i="6"/>
  <c r="H77" i="6" s="1"/>
  <c r="I77" i="6" s="1"/>
  <c r="D76" i="6"/>
  <c r="E76" i="6"/>
  <c r="F76" i="6" s="1"/>
  <c r="G76" i="6"/>
  <c r="H76" i="6" s="1"/>
  <c r="I76" i="6" s="1"/>
  <c r="D75" i="6"/>
  <c r="E75" i="6"/>
  <c r="F75" i="6" s="1"/>
  <c r="G75" i="6"/>
  <c r="H75" i="6" s="1"/>
  <c r="I75" i="6" s="1"/>
  <c r="D74" i="6"/>
  <c r="E74" i="6"/>
  <c r="F74" i="6" s="1"/>
  <c r="G74" i="6"/>
  <c r="H74" i="6" s="1"/>
  <c r="I74" i="6" s="1"/>
  <c r="D73" i="6"/>
  <c r="E73" i="6"/>
  <c r="F73" i="6" s="1"/>
  <c r="G73" i="6"/>
  <c r="H73" i="6" s="1"/>
  <c r="I73" i="6" s="1"/>
  <c r="D72" i="6"/>
  <c r="E72" i="6"/>
  <c r="F72" i="6" s="1"/>
  <c r="G72" i="6"/>
  <c r="H72" i="6" s="1"/>
  <c r="I72" i="6" s="1"/>
  <c r="D71" i="6"/>
  <c r="E71" i="6"/>
  <c r="F71" i="6" s="1"/>
  <c r="G71" i="6"/>
  <c r="H71" i="6" s="1"/>
  <c r="I71" i="6" s="1"/>
  <c r="D70" i="6"/>
  <c r="E70" i="6"/>
  <c r="F70" i="6" s="1"/>
  <c r="G70" i="6"/>
  <c r="H70" i="6" s="1"/>
  <c r="I70" i="6" s="1"/>
  <c r="D69" i="6"/>
  <c r="E69" i="6"/>
  <c r="F69" i="6" s="1"/>
  <c r="G69" i="6"/>
  <c r="H69" i="6" s="1"/>
  <c r="I69" i="6"/>
  <c r="D68" i="6"/>
  <c r="E68" i="6"/>
  <c r="F68" i="6" s="1"/>
  <c r="G68" i="6" s="1"/>
  <c r="H68" i="6" s="1"/>
  <c r="I68" i="6" s="1"/>
  <c r="D67" i="6"/>
  <c r="E67" i="6"/>
  <c r="F67" i="6" s="1"/>
  <c r="G67" i="6" s="1"/>
  <c r="H67" i="6" s="1"/>
  <c r="I67" i="6" s="1"/>
  <c r="D66" i="6"/>
  <c r="E66" i="6"/>
  <c r="F66" i="6" s="1"/>
  <c r="G66" i="6" s="1"/>
  <c r="H66" i="6" s="1"/>
  <c r="I66" i="6" s="1"/>
  <c r="D65" i="6"/>
  <c r="E65" i="6"/>
  <c r="F65" i="6" s="1"/>
  <c r="G65" i="6" s="1"/>
  <c r="H65" i="6" s="1"/>
  <c r="I65" i="6" s="1"/>
  <c r="D64" i="6"/>
  <c r="E64" i="6"/>
  <c r="F64" i="6" s="1"/>
  <c r="G64" i="6" s="1"/>
  <c r="H64" i="6" s="1"/>
  <c r="I64" i="6" s="1"/>
  <c r="D63" i="6"/>
  <c r="E63" i="6"/>
  <c r="F63" i="6" s="1"/>
  <c r="G63" i="6" s="1"/>
  <c r="H63" i="6" s="1"/>
  <c r="I63" i="6" s="1"/>
  <c r="D62" i="6"/>
  <c r="E62" i="6"/>
  <c r="F62" i="6" s="1"/>
  <c r="G62" i="6" s="1"/>
  <c r="H62" i="6" s="1"/>
  <c r="I62" i="6" s="1"/>
  <c r="D61" i="6"/>
  <c r="E61" i="6"/>
  <c r="F61" i="6" s="1"/>
  <c r="G61" i="6" s="1"/>
  <c r="H61" i="6" s="1"/>
  <c r="I61" i="6" s="1"/>
  <c r="D60" i="6"/>
  <c r="E60" i="6"/>
  <c r="F60" i="6" s="1"/>
  <c r="G60" i="6" s="1"/>
  <c r="H60" i="6" s="1"/>
  <c r="I60" i="6" s="1"/>
  <c r="D59" i="6"/>
  <c r="E59" i="6"/>
  <c r="F59" i="6" s="1"/>
  <c r="G59" i="6" s="1"/>
  <c r="H59" i="6" s="1"/>
  <c r="I59" i="6" s="1"/>
  <c r="D58" i="6"/>
  <c r="E58" i="6"/>
  <c r="F58" i="6" s="1"/>
  <c r="G58" i="6" s="1"/>
  <c r="H58" i="6" s="1"/>
  <c r="I58" i="6" s="1"/>
  <c r="D57" i="6"/>
  <c r="E57" i="6"/>
  <c r="F57" i="6" s="1"/>
  <c r="G57" i="6" s="1"/>
  <c r="H57" i="6" s="1"/>
  <c r="I57" i="6" s="1"/>
  <c r="D56" i="6"/>
  <c r="E56" i="6"/>
  <c r="F56" i="6" s="1"/>
  <c r="G56" i="6" s="1"/>
  <c r="H56" i="6" s="1"/>
  <c r="I56" i="6" s="1"/>
  <c r="D55" i="6"/>
  <c r="E55" i="6"/>
  <c r="F55" i="6" s="1"/>
  <c r="G55" i="6" s="1"/>
  <c r="H55" i="6" s="1"/>
  <c r="I55" i="6" s="1"/>
  <c r="D54" i="6"/>
  <c r="E54" i="6"/>
  <c r="F54" i="6" s="1"/>
  <c r="G54" i="6" s="1"/>
  <c r="H54" i="6" s="1"/>
  <c r="I54" i="6" s="1"/>
  <c r="D53" i="6"/>
  <c r="E53" i="6"/>
  <c r="F53" i="6" s="1"/>
  <c r="G53" i="6" s="1"/>
  <c r="H53" i="6" s="1"/>
  <c r="I53" i="6" s="1"/>
  <c r="D52" i="6"/>
  <c r="E52" i="6"/>
  <c r="F52" i="6" s="1"/>
  <c r="G52" i="6" s="1"/>
  <c r="H52" i="6" s="1"/>
  <c r="I52" i="6" s="1"/>
  <c r="D51" i="6"/>
  <c r="E51" i="6"/>
  <c r="F51" i="6" s="1"/>
  <c r="G51" i="6" s="1"/>
  <c r="H51" i="6" s="1"/>
  <c r="I51" i="6" s="1"/>
  <c r="D50" i="6"/>
  <c r="E50" i="6"/>
  <c r="F50" i="6" s="1"/>
  <c r="G50" i="6" s="1"/>
  <c r="H50" i="6" s="1"/>
  <c r="I50" i="6" s="1"/>
  <c r="D49" i="6"/>
  <c r="E49" i="6"/>
  <c r="F49" i="6" s="1"/>
  <c r="G49" i="6" s="1"/>
  <c r="H49" i="6" s="1"/>
  <c r="I49" i="6" s="1"/>
  <c r="D48" i="6"/>
  <c r="E48" i="6"/>
  <c r="F48" i="6" s="1"/>
  <c r="G48" i="6" s="1"/>
  <c r="H48" i="6" s="1"/>
  <c r="I48" i="6" s="1"/>
  <c r="D47" i="6"/>
  <c r="E47" i="6"/>
  <c r="F47" i="6" s="1"/>
  <c r="G47" i="6" s="1"/>
  <c r="H47" i="6" s="1"/>
  <c r="I47" i="6" s="1"/>
  <c r="D46" i="6"/>
  <c r="E46" i="6"/>
  <c r="F46" i="6" s="1"/>
  <c r="G46" i="6" s="1"/>
  <c r="H46" i="6" s="1"/>
  <c r="I46" i="6" s="1"/>
  <c r="D45" i="6"/>
  <c r="E45" i="6"/>
  <c r="F45" i="6" s="1"/>
  <c r="G45" i="6" s="1"/>
  <c r="H45" i="6" s="1"/>
  <c r="I45" i="6" s="1"/>
  <c r="D44" i="6"/>
  <c r="E44" i="6"/>
  <c r="F44" i="6" s="1"/>
  <c r="G44" i="6" s="1"/>
  <c r="H44" i="6" s="1"/>
  <c r="I44" i="6" s="1"/>
  <c r="D43" i="6"/>
  <c r="E43" i="6"/>
  <c r="F43" i="6" s="1"/>
  <c r="G43" i="6" s="1"/>
  <c r="H43" i="6" s="1"/>
  <c r="I43" i="6" s="1"/>
  <c r="D42" i="6"/>
  <c r="E42" i="6"/>
  <c r="F42" i="6" s="1"/>
  <c r="G42" i="6" s="1"/>
  <c r="H42" i="6" s="1"/>
  <c r="I42" i="6" s="1"/>
  <c r="D41" i="6"/>
  <c r="E41" i="6"/>
  <c r="F41" i="6" s="1"/>
  <c r="G41" i="6" s="1"/>
  <c r="H41" i="6" s="1"/>
  <c r="I41" i="6" s="1"/>
  <c r="D40" i="6"/>
  <c r="E40" i="6"/>
  <c r="F40" i="6" s="1"/>
  <c r="G40" i="6" s="1"/>
  <c r="H40" i="6" s="1"/>
  <c r="I40" i="6"/>
  <c r="D39" i="6"/>
  <c r="E39" i="6"/>
  <c r="F39" i="6" s="1"/>
  <c r="G39" i="6" s="1"/>
  <c r="H39" i="6" s="1"/>
  <c r="I39" i="6" s="1"/>
  <c r="D38" i="6"/>
  <c r="E38" i="6"/>
  <c r="F38" i="6" s="1"/>
  <c r="G38" i="6" s="1"/>
  <c r="H38" i="6" s="1"/>
  <c r="I38" i="6"/>
  <c r="D37" i="6"/>
  <c r="E37" i="6"/>
  <c r="F37" i="6" s="1"/>
  <c r="G37" i="6" s="1"/>
  <c r="H37" i="6" s="1"/>
  <c r="I37" i="6" s="1"/>
  <c r="D36" i="6"/>
  <c r="E36" i="6"/>
  <c r="F36" i="6" s="1"/>
  <c r="G36" i="6" s="1"/>
  <c r="H36" i="6" s="1"/>
  <c r="I36" i="6"/>
  <c r="D35" i="6"/>
  <c r="E35" i="6"/>
  <c r="F35" i="6" s="1"/>
  <c r="G35" i="6" s="1"/>
  <c r="H35" i="6" s="1"/>
  <c r="I35" i="6" s="1"/>
  <c r="D34" i="6"/>
  <c r="E34" i="6"/>
  <c r="F34" i="6" s="1"/>
  <c r="G34" i="6" s="1"/>
  <c r="H34" i="6" s="1"/>
  <c r="I34" i="6"/>
  <c r="D33" i="6"/>
  <c r="E33" i="6"/>
  <c r="F33" i="6" s="1"/>
  <c r="G33" i="6" s="1"/>
  <c r="H33" i="6" s="1"/>
  <c r="I33" i="6" s="1"/>
  <c r="D32" i="6"/>
  <c r="E32" i="6"/>
  <c r="F32" i="6" s="1"/>
  <c r="G32" i="6" s="1"/>
  <c r="H32" i="6" s="1"/>
  <c r="I32" i="6"/>
  <c r="D31" i="6"/>
  <c r="E31" i="6"/>
  <c r="F31" i="6" s="1"/>
  <c r="G31" i="6" s="1"/>
  <c r="H31" i="6" s="1"/>
  <c r="I31" i="6" s="1"/>
  <c r="D30" i="6"/>
  <c r="E30" i="6"/>
  <c r="F30" i="6" s="1"/>
  <c r="G30" i="6" s="1"/>
  <c r="H30" i="6" s="1"/>
  <c r="I30" i="6"/>
  <c r="D29" i="6"/>
  <c r="E29" i="6"/>
  <c r="F29" i="6" s="1"/>
  <c r="G29" i="6" s="1"/>
  <c r="H29" i="6" s="1"/>
  <c r="I29" i="6" s="1"/>
  <c r="D28" i="6"/>
  <c r="E28" i="6"/>
  <c r="F28" i="6" s="1"/>
  <c r="G28" i="6" s="1"/>
  <c r="H28" i="6" s="1"/>
  <c r="I28" i="6"/>
  <c r="D27" i="6"/>
  <c r="E27" i="6"/>
  <c r="F27" i="6" s="1"/>
  <c r="G27" i="6" s="1"/>
  <c r="H27" i="6" s="1"/>
  <c r="I27" i="6" s="1"/>
  <c r="D26" i="6"/>
  <c r="E26" i="6"/>
  <c r="F26" i="6" s="1"/>
  <c r="G26" i="6" s="1"/>
  <c r="H26" i="6" s="1"/>
  <c r="I26" i="6"/>
  <c r="D25" i="6"/>
  <c r="E25" i="6"/>
  <c r="F25" i="6" s="1"/>
  <c r="G25" i="6" s="1"/>
  <c r="H25" i="6" s="1"/>
  <c r="I25" i="6" s="1"/>
  <c r="D24" i="6"/>
  <c r="E24" i="6"/>
  <c r="F24" i="6" s="1"/>
  <c r="G24" i="6" s="1"/>
  <c r="H24" i="6" s="1"/>
  <c r="I24" i="6"/>
  <c r="D23" i="6"/>
  <c r="E23" i="6"/>
  <c r="F23" i="6" s="1"/>
  <c r="G23" i="6" s="1"/>
  <c r="H23" i="6" s="1"/>
  <c r="I23" i="6" s="1"/>
  <c r="D22" i="6"/>
  <c r="E22" i="6"/>
  <c r="F22" i="6" s="1"/>
  <c r="G22" i="6" s="1"/>
  <c r="H22" i="6" s="1"/>
  <c r="I22" i="6"/>
  <c r="D21" i="6"/>
  <c r="E21" i="6"/>
  <c r="F21" i="6" s="1"/>
  <c r="G21" i="6" s="1"/>
  <c r="H21" i="6" s="1"/>
  <c r="I21" i="6" s="1"/>
  <c r="D20" i="6"/>
  <c r="E20" i="6"/>
  <c r="F20" i="6" s="1"/>
  <c r="G20" i="6" s="1"/>
  <c r="H20" i="6" s="1"/>
  <c r="I20" i="6"/>
  <c r="D19" i="6"/>
  <c r="E19" i="6"/>
  <c r="F19" i="6" s="1"/>
  <c r="G19" i="6" s="1"/>
  <c r="H19" i="6" s="1"/>
  <c r="I19" i="6" s="1"/>
  <c r="D18" i="6"/>
  <c r="E18" i="6"/>
  <c r="F18" i="6" s="1"/>
  <c r="G18" i="6" s="1"/>
  <c r="H18" i="6" s="1"/>
  <c r="I18" i="6"/>
  <c r="D17" i="6"/>
  <c r="E17" i="6"/>
  <c r="F17" i="6" s="1"/>
  <c r="G17" i="6" s="1"/>
  <c r="H17" i="6" s="1"/>
  <c r="I17" i="6" s="1"/>
  <c r="D16" i="6"/>
  <c r="E16" i="6"/>
  <c r="F16" i="6" s="1"/>
  <c r="G16" i="6" s="1"/>
  <c r="H16" i="6" s="1"/>
  <c r="I16" i="6"/>
  <c r="D15" i="6"/>
  <c r="E15" i="6"/>
  <c r="F15" i="6" s="1"/>
  <c r="G15" i="6" s="1"/>
  <c r="H15" i="6" s="1"/>
  <c r="I15" i="6" s="1"/>
  <c r="D14" i="6"/>
  <c r="E14" i="6"/>
  <c r="F14" i="6" s="1"/>
  <c r="G14" i="6" s="1"/>
  <c r="H14" i="6" s="1"/>
  <c r="I14" i="6"/>
  <c r="D13" i="6"/>
  <c r="E13" i="6"/>
  <c r="F13" i="6" s="1"/>
  <c r="G13" i="6" s="1"/>
  <c r="H13" i="6" s="1"/>
  <c r="I13" i="6" s="1"/>
  <c r="D12" i="6"/>
  <c r="E12" i="6"/>
  <c r="F12" i="6" s="1"/>
  <c r="G12" i="6" s="1"/>
  <c r="H12" i="6" s="1"/>
  <c r="I12" i="6"/>
  <c r="D11" i="6"/>
  <c r="E11" i="6"/>
  <c r="F11" i="6" s="1"/>
  <c r="G11" i="6" s="1"/>
  <c r="H11" i="6" s="1"/>
  <c r="I11" i="6" s="1"/>
  <c r="D10" i="6"/>
  <c r="E10" i="6"/>
  <c r="F10" i="6" s="1"/>
  <c r="G10" i="6" s="1"/>
  <c r="H10" i="6" s="1"/>
  <c r="I10" i="6"/>
  <c r="D9" i="6"/>
  <c r="E9" i="6"/>
  <c r="F9" i="6" s="1"/>
  <c r="G9" i="6" s="1"/>
  <c r="H9" i="6" s="1"/>
  <c r="I9" i="6" s="1"/>
  <c r="D8" i="6"/>
  <c r="E8" i="6"/>
  <c r="F8" i="6" s="1"/>
  <c r="G8" i="6" s="1"/>
  <c r="H8" i="6" s="1"/>
  <c r="I8" i="6"/>
  <c r="D7" i="6"/>
  <c r="E7" i="6"/>
  <c r="F7" i="6" s="1"/>
  <c r="G7" i="6" s="1"/>
  <c r="H7" i="6" s="1"/>
  <c r="I7" i="6" s="1"/>
  <c r="D6" i="6"/>
  <c r="E6" i="6"/>
  <c r="F6" i="6" s="1"/>
  <c r="G6" i="6" s="1"/>
  <c r="H6" i="6" s="1"/>
  <c r="I6" i="6"/>
  <c r="D5" i="6"/>
  <c r="E5" i="6"/>
  <c r="F5" i="6" s="1"/>
  <c r="G5" i="6" s="1"/>
  <c r="H5" i="6" s="1"/>
  <c r="I5" i="6" s="1"/>
  <c r="D4" i="6"/>
  <c r="E4" i="6"/>
  <c r="F4" i="6" s="1"/>
  <c r="G4" i="6" s="1"/>
  <c r="H4" i="6" s="1"/>
  <c r="I4" i="6"/>
  <c r="D3" i="6"/>
  <c r="E3" i="6"/>
  <c r="F3" i="6" s="1"/>
  <c r="G3" i="6" s="1"/>
  <c r="H3" i="6" s="1"/>
  <c r="I3" i="6" s="1"/>
  <c r="D2" i="6"/>
  <c r="E2" i="6"/>
  <c r="F2" i="6" s="1"/>
  <c r="G2" i="6" s="1"/>
  <c r="H2" i="6" s="1"/>
  <c r="I2" i="6"/>
  <c r="B24" i="1"/>
  <c r="D23" i="1"/>
  <c r="D22" i="1"/>
  <c r="D21" i="1"/>
  <c r="D20" i="1"/>
  <c r="D19" i="1"/>
  <c r="D18" i="1"/>
  <c r="D17" i="1"/>
  <c r="D16" i="1"/>
  <c r="D15" i="1"/>
  <c r="D14" i="1"/>
  <c r="D503" i="4"/>
  <c r="E503" i="4" s="1"/>
  <c r="F503" i="4" s="1"/>
  <c r="G503" i="4" s="1"/>
  <c r="H503" i="4" s="1"/>
  <c r="I503" i="4" s="1"/>
  <c r="D502" i="4"/>
  <c r="E502" i="4" s="1"/>
  <c r="F502" i="4"/>
  <c r="G502" i="4" s="1"/>
  <c r="H502" i="4" s="1"/>
  <c r="I502" i="4" s="1"/>
  <c r="D501" i="4"/>
  <c r="E501" i="4" s="1"/>
  <c r="F501" i="4" s="1"/>
  <c r="G501" i="4" s="1"/>
  <c r="H501" i="4" s="1"/>
  <c r="I501" i="4" s="1"/>
  <c r="D500" i="4"/>
  <c r="E500" i="4" s="1"/>
  <c r="F500" i="4"/>
  <c r="G500" i="4" s="1"/>
  <c r="H500" i="4" s="1"/>
  <c r="I500" i="4" s="1"/>
  <c r="D499" i="4"/>
  <c r="E499" i="4" s="1"/>
  <c r="F499" i="4" s="1"/>
  <c r="G499" i="4" s="1"/>
  <c r="H499" i="4" s="1"/>
  <c r="I499" i="4" s="1"/>
  <c r="D498" i="4"/>
  <c r="E498" i="4" s="1"/>
  <c r="F498" i="4"/>
  <c r="G498" i="4" s="1"/>
  <c r="H498" i="4" s="1"/>
  <c r="I498" i="4" s="1"/>
  <c r="D497" i="4"/>
  <c r="E497" i="4" s="1"/>
  <c r="F497" i="4" s="1"/>
  <c r="G497" i="4" s="1"/>
  <c r="H497" i="4" s="1"/>
  <c r="I497" i="4" s="1"/>
  <c r="D496" i="4"/>
  <c r="E496" i="4" s="1"/>
  <c r="F496" i="4"/>
  <c r="G496" i="4" s="1"/>
  <c r="H496" i="4" s="1"/>
  <c r="I496" i="4" s="1"/>
  <c r="D495" i="4"/>
  <c r="E495" i="4" s="1"/>
  <c r="F495" i="4" s="1"/>
  <c r="G495" i="4" s="1"/>
  <c r="H495" i="4" s="1"/>
  <c r="I495" i="4" s="1"/>
  <c r="D494" i="4"/>
  <c r="E494" i="4" s="1"/>
  <c r="F494" i="4"/>
  <c r="G494" i="4" s="1"/>
  <c r="H494" i="4" s="1"/>
  <c r="I494" i="4" s="1"/>
  <c r="D493" i="4"/>
  <c r="E493" i="4" s="1"/>
  <c r="F493" i="4" s="1"/>
  <c r="G493" i="4" s="1"/>
  <c r="H493" i="4" s="1"/>
  <c r="I493" i="4" s="1"/>
  <c r="D492" i="4"/>
  <c r="E492" i="4" s="1"/>
  <c r="F492" i="4"/>
  <c r="G492" i="4" s="1"/>
  <c r="H492" i="4" s="1"/>
  <c r="I492" i="4" s="1"/>
  <c r="D491" i="4"/>
  <c r="E491" i="4" s="1"/>
  <c r="F491" i="4" s="1"/>
  <c r="G491" i="4" s="1"/>
  <c r="H491" i="4" s="1"/>
  <c r="I491" i="4" s="1"/>
  <c r="D490" i="4"/>
  <c r="E490" i="4" s="1"/>
  <c r="F490" i="4"/>
  <c r="G490" i="4" s="1"/>
  <c r="H490" i="4" s="1"/>
  <c r="I490" i="4" s="1"/>
  <c r="D489" i="4"/>
  <c r="E489" i="4" s="1"/>
  <c r="F489" i="4" s="1"/>
  <c r="G489" i="4" s="1"/>
  <c r="H489" i="4" s="1"/>
  <c r="I489" i="4" s="1"/>
  <c r="D488" i="4"/>
  <c r="E488" i="4" s="1"/>
  <c r="F488" i="4"/>
  <c r="G488" i="4" s="1"/>
  <c r="H488" i="4" s="1"/>
  <c r="I488" i="4" s="1"/>
  <c r="D487" i="4"/>
  <c r="E487" i="4" s="1"/>
  <c r="F487" i="4" s="1"/>
  <c r="G487" i="4" s="1"/>
  <c r="H487" i="4" s="1"/>
  <c r="I487" i="4" s="1"/>
  <c r="D486" i="4"/>
  <c r="E486" i="4" s="1"/>
  <c r="F486" i="4"/>
  <c r="G486" i="4" s="1"/>
  <c r="H486" i="4" s="1"/>
  <c r="I486" i="4" s="1"/>
  <c r="D485" i="4"/>
  <c r="E485" i="4" s="1"/>
  <c r="F485" i="4" s="1"/>
  <c r="G485" i="4" s="1"/>
  <c r="H485" i="4" s="1"/>
  <c r="I485" i="4" s="1"/>
  <c r="D484" i="4"/>
  <c r="E484" i="4" s="1"/>
  <c r="F484" i="4"/>
  <c r="G484" i="4" s="1"/>
  <c r="H484" i="4" s="1"/>
  <c r="I484" i="4" s="1"/>
  <c r="D483" i="4"/>
  <c r="E483" i="4" s="1"/>
  <c r="F483" i="4" s="1"/>
  <c r="G483" i="4" s="1"/>
  <c r="H483" i="4" s="1"/>
  <c r="I483" i="4" s="1"/>
  <c r="D482" i="4"/>
  <c r="E482" i="4" s="1"/>
  <c r="F482" i="4"/>
  <c r="G482" i="4" s="1"/>
  <c r="H482" i="4" s="1"/>
  <c r="I482" i="4" s="1"/>
  <c r="D481" i="4"/>
  <c r="E481" i="4" s="1"/>
  <c r="F481" i="4" s="1"/>
  <c r="G481" i="4" s="1"/>
  <c r="H481" i="4" s="1"/>
  <c r="I481" i="4" s="1"/>
  <c r="D480" i="4"/>
  <c r="E480" i="4" s="1"/>
  <c r="F480" i="4"/>
  <c r="G480" i="4" s="1"/>
  <c r="H480" i="4" s="1"/>
  <c r="I480" i="4" s="1"/>
  <c r="D479" i="4"/>
  <c r="E479" i="4" s="1"/>
  <c r="F479" i="4" s="1"/>
  <c r="G479" i="4" s="1"/>
  <c r="H479" i="4" s="1"/>
  <c r="I479" i="4" s="1"/>
  <c r="D478" i="4"/>
  <c r="E478" i="4" s="1"/>
  <c r="F478" i="4"/>
  <c r="G478" i="4" s="1"/>
  <c r="H478" i="4" s="1"/>
  <c r="I478" i="4" s="1"/>
  <c r="D477" i="4"/>
  <c r="E477" i="4" s="1"/>
  <c r="F477" i="4" s="1"/>
  <c r="G477" i="4" s="1"/>
  <c r="H477" i="4" s="1"/>
  <c r="I477" i="4" s="1"/>
  <c r="D476" i="4"/>
  <c r="E476" i="4" s="1"/>
  <c r="F476" i="4"/>
  <c r="G476" i="4" s="1"/>
  <c r="H476" i="4" s="1"/>
  <c r="I476" i="4" s="1"/>
  <c r="D475" i="4"/>
  <c r="E475" i="4" s="1"/>
  <c r="F475" i="4" s="1"/>
  <c r="G475" i="4" s="1"/>
  <c r="H475" i="4" s="1"/>
  <c r="I475" i="4" s="1"/>
  <c r="D474" i="4"/>
  <c r="E474" i="4" s="1"/>
  <c r="F474" i="4"/>
  <c r="G474" i="4" s="1"/>
  <c r="H474" i="4" s="1"/>
  <c r="I474" i="4" s="1"/>
  <c r="D473" i="4"/>
  <c r="E473" i="4" s="1"/>
  <c r="F473" i="4" s="1"/>
  <c r="G473" i="4" s="1"/>
  <c r="H473" i="4" s="1"/>
  <c r="I473" i="4" s="1"/>
  <c r="D472" i="4"/>
  <c r="E472" i="4" s="1"/>
  <c r="F472" i="4"/>
  <c r="G472" i="4" s="1"/>
  <c r="H472" i="4" s="1"/>
  <c r="I472" i="4" s="1"/>
  <c r="D471" i="4"/>
  <c r="E471" i="4" s="1"/>
  <c r="F471" i="4" s="1"/>
  <c r="G471" i="4" s="1"/>
  <c r="H471" i="4" s="1"/>
  <c r="I471" i="4" s="1"/>
  <c r="D470" i="4"/>
  <c r="E470" i="4" s="1"/>
  <c r="F470" i="4"/>
  <c r="G470" i="4" s="1"/>
  <c r="H470" i="4" s="1"/>
  <c r="I470" i="4" s="1"/>
  <c r="D469" i="4"/>
  <c r="E469" i="4" s="1"/>
  <c r="F469" i="4" s="1"/>
  <c r="G469" i="4" s="1"/>
  <c r="H469" i="4" s="1"/>
  <c r="I469" i="4" s="1"/>
  <c r="D468" i="4"/>
  <c r="E468" i="4" s="1"/>
  <c r="F468" i="4"/>
  <c r="G468" i="4" s="1"/>
  <c r="H468" i="4" s="1"/>
  <c r="I468" i="4" s="1"/>
  <c r="D467" i="4"/>
  <c r="E467" i="4" s="1"/>
  <c r="F467" i="4" s="1"/>
  <c r="G467" i="4" s="1"/>
  <c r="H467" i="4" s="1"/>
  <c r="I467" i="4" s="1"/>
  <c r="D466" i="4"/>
  <c r="E466" i="4" s="1"/>
  <c r="F466" i="4"/>
  <c r="G466" i="4" s="1"/>
  <c r="H466" i="4" s="1"/>
  <c r="I466" i="4" s="1"/>
  <c r="D465" i="4"/>
  <c r="E465" i="4" s="1"/>
  <c r="F465" i="4" s="1"/>
  <c r="G465" i="4" s="1"/>
  <c r="H465" i="4" s="1"/>
  <c r="I465" i="4" s="1"/>
  <c r="D464" i="4"/>
  <c r="E464" i="4" s="1"/>
  <c r="F464" i="4"/>
  <c r="G464" i="4" s="1"/>
  <c r="H464" i="4" s="1"/>
  <c r="I464" i="4" s="1"/>
  <c r="D463" i="4"/>
  <c r="E463" i="4" s="1"/>
  <c r="F463" i="4" s="1"/>
  <c r="G463" i="4" s="1"/>
  <c r="H463" i="4" s="1"/>
  <c r="I463" i="4" s="1"/>
  <c r="D462" i="4"/>
  <c r="E462" i="4" s="1"/>
  <c r="F462" i="4"/>
  <c r="G462" i="4" s="1"/>
  <c r="H462" i="4" s="1"/>
  <c r="I462" i="4" s="1"/>
  <c r="D461" i="4"/>
  <c r="E461" i="4" s="1"/>
  <c r="F461" i="4" s="1"/>
  <c r="G461" i="4" s="1"/>
  <c r="H461" i="4" s="1"/>
  <c r="I461" i="4" s="1"/>
  <c r="D460" i="4"/>
  <c r="E460" i="4" s="1"/>
  <c r="F460" i="4"/>
  <c r="G460" i="4" s="1"/>
  <c r="H460" i="4" s="1"/>
  <c r="I460" i="4" s="1"/>
  <c r="D459" i="4"/>
  <c r="E459" i="4" s="1"/>
  <c r="F459" i="4" s="1"/>
  <c r="G459" i="4" s="1"/>
  <c r="H459" i="4" s="1"/>
  <c r="I459" i="4" s="1"/>
  <c r="D458" i="4"/>
  <c r="E458" i="4" s="1"/>
  <c r="F458" i="4"/>
  <c r="G458" i="4" s="1"/>
  <c r="H458" i="4" s="1"/>
  <c r="I458" i="4" s="1"/>
  <c r="D457" i="4"/>
  <c r="E457" i="4" s="1"/>
  <c r="F457" i="4" s="1"/>
  <c r="G457" i="4" s="1"/>
  <c r="H457" i="4" s="1"/>
  <c r="I457" i="4" s="1"/>
  <c r="D456" i="4"/>
  <c r="E456" i="4" s="1"/>
  <c r="F456" i="4"/>
  <c r="G456" i="4" s="1"/>
  <c r="H456" i="4" s="1"/>
  <c r="I456" i="4" s="1"/>
  <c r="D455" i="4"/>
  <c r="E455" i="4" s="1"/>
  <c r="F455" i="4" s="1"/>
  <c r="G455" i="4" s="1"/>
  <c r="H455" i="4" s="1"/>
  <c r="I455" i="4" s="1"/>
  <c r="D454" i="4"/>
  <c r="E454" i="4" s="1"/>
  <c r="F454" i="4"/>
  <c r="G454" i="4" s="1"/>
  <c r="H454" i="4" s="1"/>
  <c r="I454" i="4" s="1"/>
  <c r="D453" i="4"/>
  <c r="E453" i="4" s="1"/>
  <c r="F453" i="4" s="1"/>
  <c r="G453" i="4" s="1"/>
  <c r="H453" i="4" s="1"/>
  <c r="I453" i="4" s="1"/>
  <c r="D452" i="4"/>
  <c r="E452" i="4" s="1"/>
  <c r="F452" i="4"/>
  <c r="G452" i="4" s="1"/>
  <c r="H452" i="4" s="1"/>
  <c r="I452" i="4" s="1"/>
  <c r="D451" i="4"/>
  <c r="E451" i="4" s="1"/>
  <c r="F451" i="4" s="1"/>
  <c r="G451" i="4" s="1"/>
  <c r="H451" i="4"/>
  <c r="I451" i="4" s="1"/>
  <c r="D450" i="4"/>
  <c r="E450" i="4" s="1"/>
  <c r="F450" i="4"/>
  <c r="G450" i="4" s="1"/>
  <c r="H450" i="4" s="1"/>
  <c r="I450" i="4" s="1"/>
  <c r="D449" i="4"/>
  <c r="E449" i="4" s="1"/>
  <c r="F449" i="4" s="1"/>
  <c r="G449" i="4" s="1"/>
  <c r="H449" i="4"/>
  <c r="I449" i="4" s="1"/>
  <c r="D448" i="4"/>
  <c r="E448" i="4" s="1"/>
  <c r="F448" i="4"/>
  <c r="G448" i="4" s="1"/>
  <c r="H448" i="4" s="1"/>
  <c r="I448" i="4" s="1"/>
  <c r="D447" i="4"/>
  <c r="E447" i="4" s="1"/>
  <c r="F447" i="4" s="1"/>
  <c r="G447" i="4" s="1"/>
  <c r="H447" i="4"/>
  <c r="I447" i="4" s="1"/>
  <c r="D446" i="4"/>
  <c r="E446" i="4" s="1"/>
  <c r="F446" i="4"/>
  <c r="G446" i="4" s="1"/>
  <c r="H446" i="4" s="1"/>
  <c r="I446" i="4" s="1"/>
  <c r="D445" i="4"/>
  <c r="E445" i="4" s="1"/>
  <c r="F445" i="4" s="1"/>
  <c r="G445" i="4" s="1"/>
  <c r="H445" i="4"/>
  <c r="I445" i="4" s="1"/>
  <c r="D444" i="4"/>
  <c r="E444" i="4" s="1"/>
  <c r="F444" i="4"/>
  <c r="G444" i="4" s="1"/>
  <c r="H444" i="4" s="1"/>
  <c r="I444" i="4" s="1"/>
  <c r="D443" i="4"/>
  <c r="E443" i="4" s="1"/>
  <c r="F443" i="4" s="1"/>
  <c r="G443" i="4" s="1"/>
  <c r="H443" i="4"/>
  <c r="I443" i="4" s="1"/>
  <c r="D442" i="4"/>
  <c r="E442" i="4" s="1"/>
  <c r="F442" i="4"/>
  <c r="G442" i="4" s="1"/>
  <c r="H442" i="4" s="1"/>
  <c r="I442" i="4" s="1"/>
  <c r="D441" i="4"/>
  <c r="E441" i="4" s="1"/>
  <c r="F441" i="4" s="1"/>
  <c r="G441" i="4" s="1"/>
  <c r="H441" i="4"/>
  <c r="I441" i="4" s="1"/>
  <c r="D440" i="4"/>
  <c r="E440" i="4" s="1"/>
  <c r="F440" i="4"/>
  <c r="G440" i="4" s="1"/>
  <c r="H440" i="4" s="1"/>
  <c r="I440" i="4" s="1"/>
  <c r="D439" i="4"/>
  <c r="E439" i="4" s="1"/>
  <c r="F439" i="4" s="1"/>
  <c r="G439" i="4" s="1"/>
  <c r="H439" i="4"/>
  <c r="I439" i="4" s="1"/>
  <c r="D438" i="4"/>
  <c r="E438" i="4" s="1"/>
  <c r="F438" i="4"/>
  <c r="G438" i="4" s="1"/>
  <c r="H438" i="4" s="1"/>
  <c r="I438" i="4" s="1"/>
  <c r="D437" i="4"/>
  <c r="E437" i="4" s="1"/>
  <c r="F437" i="4" s="1"/>
  <c r="G437" i="4" s="1"/>
  <c r="H437" i="4"/>
  <c r="I437" i="4" s="1"/>
  <c r="D436" i="4"/>
  <c r="E436" i="4" s="1"/>
  <c r="F436" i="4"/>
  <c r="G436" i="4" s="1"/>
  <c r="H436" i="4" s="1"/>
  <c r="I436" i="4" s="1"/>
  <c r="D435" i="4"/>
  <c r="E435" i="4" s="1"/>
  <c r="F435" i="4" s="1"/>
  <c r="G435" i="4" s="1"/>
  <c r="H435" i="4"/>
  <c r="I435" i="4" s="1"/>
  <c r="D434" i="4"/>
  <c r="E434" i="4" s="1"/>
  <c r="F434" i="4"/>
  <c r="G434" i="4" s="1"/>
  <c r="H434" i="4" s="1"/>
  <c r="I434" i="4" s="1"/>
  <c r="D433" i="4"/>
  <c r="E433" i="4" s="1"/>
  <c r="F433" i="4" s="1"/>
  <c r="G433" i="4" s="1"/>
  <c r="H433" i="4"/>
  <c r="I433" i="4" s="1"/>
  <c r="D432" i="4"/>
  <c r="E432" i="4" s="1"/>
  <c r="F432" i="4"/>
  <c r="G432" i="4" s="1"/>
  <c r="H432" i="4" s="1"/>
  <c r="I432" i="4" s="1"/>
  <c r="D431" i="4"/>
  <c r="E431" i="4" s="1"/>
  <c r="F431" i="4" s="1"/>
  <c r="G431" i="4" s="1"/>
  <c r="H431" i="4"/>
  <c r="I431" i="4" s="1"/>
  <c r="D430" i="4"/>
  <c r="E430" i="4" s="1"/>
  <c r="F430" i="4"/>
  <c r="G430" i="4" s="1"/>
  <c r="H430" i="4" s="1"/>
  <c r="I430" i="4" s="1"/>
  <c r="D429" i="4"/>
  <c r="E429" i="4" s="1"/>
  <c r="F429" i="4" s="1"/>
  <c r="G429" i="4" s="1"/>
  <c r="H429" i="4"/>
  <c r="I429" i="4" s="1"/>
  <c r="D428" i="4"/>
  <c r="E428" i="4" s="1"/>
  <c r="F428" i="4"/>
  <c r="G428" i="4" s="1"/>
  <c r="H428" i="4" s="1"/>
  <c r="I428" i="4" s="1"/>
  <c r="D427" i="4"/>
  <c r="E427" i="4" s="1"/>
  <c r="F427" i="4" s="1"/>
  <c r="G427" i="4" s="1"/>
  <c r="H427" i="4"/>
  <c r="I427" i="4" s="1"/>
  <c r="D426" i="4"/>
  <c r="E426" i="4" s="1"/>
  <c r="F426" i="4"/>
  <c r="G426" i="4" s="1"/>
  <c r="H426" i="4" s="1"/>
  <c r="I426" i="4" s="1"/>
  <c r="D425" i="4"/>
  <c r="E425" i="4" s="1"/>
  <c r="F425" i="4" s="1"/>
  <c r="G425" i="4" s="1"/>
  <c r="H425" i="4"/>
  <c r="I425" i="4" s="1"/>
  <c r="D424" i="4"/>
  <c r="E424" i="4" s="1"/>
  <c r="F424" i="4"/>
  <c r="G424" i="4" s="1"/>
  <c r="H424" i="4" s="1"/>
  <c r="I424" i="4" s="1"/>
  <c r="D423" i="4"/>
  <c r="E423" i="4" s="1"/>
  <c r="F423" i="4" s="1"/>
  <c r="G423" i="4" s="1"/>
  <c r="H423" i="4"/>
  <c r="I423" i="4" s="1"/>
  <c r="D422" i="4"/>
  <c r="E422" i="4" s="1"/>
  <c r="F422" i="4"/>
  <c r="G422" i="4" s="1"/>
  <c r="H422" i="4" s="1"/>
  <c r="I422" i="4" s="1"/>
  <c r="D421" i="4"/>
  <c r="E421" i="4" s="1"/>
  <c r="F421" i="4" s="1"/>
  <c r="G421" i="4" s="1"/>
  <c r="H421" i="4"/>
  <c r="I421" i="4" s="1"/>
  <c r="D420" i="4"/>
  <c r="E420" i="4" s="1"/>
  <c r="F420" i="4"/>
  <c r="G420" i="4" s="1"/>
  <c r="H420" i="4" s="1"/>
  <c r="I420" i="4" s="1"/>
  <c r="D419" i="4"/>
  <c r="E419" i="4" s="1"/>
  <c r="F419" i="4" s="1"/>
  <c r="G419" i="4" s="1"/>
  <c r="H419" i="4"/>
  <c r="I419" i="4" s="1"/>
  <c r="D418" i="4"/>
  <c r="E418" i="4" s="1"/>
  <c r="F418" i="4"/>
  <c r="G418" i="4" s="1"/>
  <c r="H418" i="4" s="1"/>
  <c r="I418" i="4" s="1"/>
  <c r="D417" i="4"/>
  <c r="E417" i="4" s="1"/>
  <c r="F417" i="4" s="1"/>
  <c r="G417" i="4" s="1"/>
  <c r="H417" i="4"/>
  <c r="I417" i="4" s="1"/>
  <c r="D416" i="4"/>
  <c r="E416" i="4" s="1"/>
  <c r="F416" i="4"/>
  <c r="G416" i="4" s="1"/>
  <c r="H416" i="4" s="1"/>
  <c r="I416" i="4" s="1"/>
  <c r="D415" i="4"/>
  <c r="E415" i="4" s="1"/>
  <c r="F415" i="4" s="1"/>
  <c r="G415" i="4" s="1"/>
  <c r="H415" i="4"/>
  <c r="I415" i="4" s="1"/>
  <c r="D414" i="4"/>
  <c r="E414" i="4" s="1"/>
  <c r="F414" i="4"/>
  <c r="G414" i="4" s="1"/>
  <c r="H414" i="4" s="1"/>
  <c r="I414" i="4" s="1"/>
  <c r="D413" i="4"/>
  <c r="E413" i="4" s="1"/>
  <c r="F413" i="4" s="1"/>
  <c r="G413" i="4" s="1"/>
  <c r="H413" i="4"/>
  <c r="I413" i="4" s="1"/>
  <c r="D412" i="4"/>
  <c r="E412" i="4" s="1"/>
  <c r="F412" i="4"/>
  <c r="G412" i="4" s="1"/>
  <c r="H412" i="4" s="1"/>
  <c r="I412" i="4" s="1"/>
  <c r="D411" i="4"/>
  <c r="E411" i="4" s="1"/>
  <c r="F411" i="4" s="1"/>
  <c r="G411" i="4" s="1"/>
  <c r="H411" i="4"/>
  <c r="I411" i="4" s="1"/>
  <c r="D410" i="4"/>
  <c r="E410" i="4" s="1"/>
  <c r="F410" i="4"/>
  <c r="G410" i="4" s="1"/>
  <c r="H410" i="4" s="1"/>
  <c r="I410" i="4" s="1"/>
  <c r="D409" i="4"/>
  <c r="E409" i="4" s="1"/>
  <c r="F409" i="4" s="1"/>
  <c r="G409" i="4" s="1"/>
  <c r="H409" i="4"/>
  <c r="I409" i="4" s="1"/>
  <c r="D408" i="4"/>
  <c r="E408" i="4" s="1"/>
  <c r="F408" i="4"/>
  <c r="G408" i="4" s="1"/>
  <c r="H408" i="4" s="1"/>
  <c r="I408" i="4" s="1"/>
  <c r="D407" i="4"/>
  <c r="E407" i="4" s="1"/>
  <c r="F407" i="4" s="1"/>
  <c r="G407" i="4" s="1"/>
  <c r="H407" i="4"/>
  <c r="I407" i="4" s="1"/>
  <c r="D406" i="4"/>
  <c r="E406" i="4" s="1"/>
  <c r="F406" i="4"/>
  <c r="G406" i="4" s="1"/>
  <c r="H406" i="4" s="1"/>
  <c r="I406" i="4" s="1"/>
  <c r="D405" i="4"/>
  <c r="E405" i="4" s="1"/>
  <c r="F405" i="4" s="1"/>
  <c r="G405" i="4" s="1"/>
  <c r="H405" i="4"/>
  <c r="I405" i="4" s="1"/>
  <c r="D404" i="4"/>
  <c r="E404" i="4" s="1"/>
  <c r="F404" i="4"/>
  <c r="G404" i="4" s="1"/>
  <c r="H404" i="4" s="1"/>
  <c r="I404" i="4" s="1"/>
  <c r="D403" i="4"/>
  <c r="E403" i="4" s="1"/>
  <c r="F403" i="4" s="1"/>
  <c r="G403" i="4" s="1"/>
  <c r="H403" i="4"/>
  <c r="I403" i="4" s="1"/>
  <c r="D402" i="4"/>
  <c r="E402" i="4" s="1"/>
  <c r="F402" i="4"/>
  <c r="G402" i="4" s="1"/>
  <c r="H402" i="4" s="1"/>
  <c r="I402" i="4" s="1"/>
  <c r="D401" i="4"/>
  <c r="E401" i="4" s="1"/>
  <c r="F401" i="4" s="1"/>
  <c r="G401" i="4" s="1"/>
  <c r="H401" i="4"/>
  <c r="I401" i="4" s="1"/>
  <c r="D400" i="4"/>
  <c r="E400" i="4" s="1"/>
  <c r="F400" i="4"/>
  <c r="G400" i="4" s="1"/>
  <c r="H400" i="4" s="1"/>
  <c r="I400" i="4" s="1"/>
  <c r="D399" i="4"/>
  <c r="E399" i="4" s="1"/>
  <c r="F399" i="4" s="1"/>
  <c r="G399" i="4" s="1"/>
  <c r="H399" i="4"/>
  <c r="I399" i="4" s="1"/>
  <c r="D398" i="4"/>
  <c r="E398" i="4" s="1"/>
  <c r="F398" i="4"/>
  <c r="G398" i="4" s="1"/>
  <c r="H398" i="4" s="1"/>
  <c r="I398" i="4" s="1"/>
  <c r="D397" i="4"/>
  <c r="E397" i="4" s="1"/>
  <c r="F397" i="4" s="1"/>
  <c r="G397" i="4" s="1"/>
  <c r="H397" i="4"/>
  <c r="I397" i="4" s="1"/>
  <c r="D396" i="4"/>
  <c r="E396" i="4" s="1"/>
  <c r="F396" i="4"/>
  <c r="G396" i="4" s="1"/>
  <c r="H396" i="4" s="1"/>
  <c r="I396" i="4" s="1"/>
  <c r="D395" i="4"/>
  <c r="E395" i="4" s="1"/>
  <c r="F395" i="4" s="1"/>
  <c r="G395" i="4" s="1"/>
  <c r="H395" i="4"/>
  <c r="I395" i="4" s="1"/>
  <c r="D394" i="4"/>
  <c r="E394" i="4" s="1"/>
  <c r="F394" i="4"/>
  <c r="G394" i="4" s="1"/>
  <c r="H394" i="4" s="1"/>
  <c r="I394" i="4" s="1"/>
  <c r="D393" i="4"/>
  <c r="E393" i="4" s="1"/>
  <c r="F393" i="4" s="1"/>
  <c r="G393" i="4" s="1"/>
  <c r="H393" i="4"/>
  <c r="I393" i="4" s="1"/>
  <c r="D392" i="4"/>
  <c r="E392" i="4" s="1"/>
  <c r="F392" i="4"/>
  <c r="G392" i="4" s="1"/>
  <c r="H392" i="4" s="1"/>
  <c r="I392" i="4" s="1"/>
  <c r="D391" i="4"/>
  <c r="E391" i="4" s="1"/>
  <c r="F391" i="4" s="1"/>
  <c r="G391" i="4" s="1"/>
  <c r="H391" i="4"/>
  <c r="I391" i="4" s="1"/>
  <c r="D390" i="4"/>
  <c r="E390" i="4" s="1"/>
  <c r="F390" i="4"/>
  <c r="G390" i="4" s="1"/>
  <c r="H390" i="4" s="1"/>
  <c r="I390" i="4" s="1"/>
  <c r="D389" i="4"/>
  <c r="E389" i="4" s="1"/>
  <c r="F389" i="4" s="1"/>
  <c r="G389" i="4" s="1"/>
  <c r="H389" i="4"/>
  <c r="I389" i="4" s="1"/>
  <c r="D388" i="4"/>
  <c r="E388" i="4" s="1"/>
  <c r="F388" i="4"/>
  <c r="G388" i="4" s="1"/>
  <c r="H388" i="4" s="1"/>
  <c r="I388" i="4" s="1"/>
  <c r="D387" i="4"/>
  <c r="E387" i="4" s="1"/>
  <c r="F387" i="4" s="1"/>
  <c r="G387" i="4" s="1"/>
  <c r="H387" i="4"/>
  <c r="I387" i="4" s="1"/>
  <c r="D386" i="4"/>
  <c r="E386" i="4" s="1"/>
  <c r="F386" i="4"/>
  <c r="G386" i="4" s="1"/>
  <c r="H386" i="4" s="1"/>
  <c r="I386" i="4" s="1"/>
  <c r="D385" i="4"/>
  <c r="E385" i="4" s="1"/>
  <c r="F385" i="4" s="1"/>
  <c r="G385" i="4" s="1"/>
  <c r="H385" i="4"/>
  <c r="I385" i="4" s="1"/>
  <c r="D384" i="4"/>
  <c r="E384" i="4" s="1"/>
  <c r="F384" i="4"/>
  <c r="G384" i="4" s="1"/>
  <c r="H384" i="4" s="1"/>
  <c r="I384" i="4" s="1"/>
  <c r="D383" i="4"/>
  <c r="E383" i="4" s="1"/>
  <c r="F383" i="4" s="1"/>
  <c r="G383" i="4" s="1"/>
  <c r="H383" i="4"/>
  <c r="I383" i="4" s="1"/>
  <c r="D382" i="4"/>
  <c r="E382" i="4" s="1"/>
  <c r="F382" i="4"/>
  <c r="G382" i="4" s="1"/>
  <c r="H382" i="4" s="1"/>
  <c r="I382" i="4" s="1"/>
  <c r="D381" i="4"/>
  <c r="E381" i="4" s="1"/>
  <c r="F381" i="4" s="1"/>
  <c r="G381" i="4" s="1"/>
  <c r="H381" i="4"/>
  <c r="I381" i="4" s="1"/>
  <c r="D380" i="4"/>
  <c r="E380" i="4" s="1"/>
  <c r="F380" i="4"/>
  <c r="G380" i="4" s="1"/>
  <c r="H380" i="4" s="1"/>
  <c r="I380" i="4" s="1"/>
  <c r="D379" i="4"/>
  <c r="E379" i="4" s="1"/>
  <c r="F379" i="4" s="1"/>
  <c r="G379" i="4" s="1"/>
  <c r="H379" i="4"/>
  <c r="I379" i="4" s="1"/>
  <c r="D378" i="4"/>
  <c r="E378" i="4" s="1"/>
  <c r="F378" i="4"/>
  <c r="G378" i="4" s="1"/>
  <c r="H378" i="4" s="1"/>
  <c r="I378" i="4" s="1"/>
  <c r="D377" i="4"/>
  <c r="E377" i="4" s="1"/>
  <c r="F377" i="4" s="1"/>
  <c r="G377" i="4" s="1"/>
  <c r="H377" i="4"/>
  <c r="I377" i="4" s="1"/>
  <c r="D376" i="4"/>
  <c r="E376" i="4" s="1"/>
  <c r="F376" i="4"/>
  <c r="G376" i="4" s="1"/>
  <c r="H376" i="4" s="1"/>
  <c r="I376" i="4" s="1"/>
  <c r="D375" i="4"/>
  <c r="E375" i="4" s="1"/>
  <c r="F375" i="4" s="1"/>
  <c r="G375" i="4" s="1"/>
  <c r="H375" i="4"/>
  <c r="I375" i="4" s="1"/>
  <c r="D374" i="4"/>
  <c r="E374" i="4" s="1"/>
  <c r="F374" i="4"/>
  <c r="G374" i="4" s="1"/>
  <c r="H374" i="4" s="1"/>
  <c r="I374" i="4" s="1"/>
  <c r="D373" i="4"/>
  <c r="E373" i="4" s="1"/>
  <c r="F373" i="4" s="1"/>
  <c r="G373" i="4" s="1"/>
  <c r="H373" i="4"/>
  <c r="I373" i="4" s="1"/>
  <c r="D372" i="4"/>
  <c r="E372" i="4" s="1"/>
  <c r="F372" i="4"/>
  <c r="G372" i="4" s="1"/>
  <c r="H372" i="4" s="1"/>
  <c r="I372" i="4" s="1"/>
  <c r="D371" i="4"/>
  <c r="E371" i="4" s="1"/>
  <c r="F371" i="4" s="1"/>
  <c r="G371" i="4" s="1"/>
  <c r="H371" i="4"/>
  <c r="I371" i="4" s="1"/>
  <c r="D370" i="4"/>
  <c r="E370" i="4" s="1"/>
  <c r="F370" i="4"/>
  <c r="G370" i="4" s="1"/>
  <c r="H370" i="4" s="1"/>
  <c r="I370" i="4" s="1"/>
  <c r="D369" i="4"/>
  <c r="E369" i="4" s="1"/>
  <c r="F369" i="4" s="1"/>
  <c r="G369" i="4" s="1"/>
  <c r="H369" i="4"/>
  <c r="I369" i="4" s="1"/>
  <c r="D368" i="4"/>
  <c r="E368" i="4" s="1"/>
  <c r="F368" i="4"/>
  <c r="G368" i="4" s="1"/>
  <c r="H368" i="4" s="1"/>
  <c r="I368" i="4" s="1"/>
  <c r="D367" i="4"/>
  <c r="E367" i="4" s="1"/>
  <c r="F367" i="4" s="1"/>
  <c r="G367" i="4" s="1"/>
  <c r="H367" i="4"/>
  <c r="I367" i="4" s="1"/>
  <c r="D366" i="4"/>
  <c r="E366" i="4" s="1"/>
  <c r="F366" i="4"/>
  <c r="G366" i="4" s="1"/>
  <c r="H366" i="4" s="1"/>
  <c r="I366" i="4" s="1"/>
  <c r="D365" i="4"/>
  <c r="E365" i="4" s="1"/>
  <c r="F365" i="4" s="1"/>
  <c r="G365" i="4" s="1"/>
  <c r="H365" i="4"/>
  <c r="I365" i="4" s="1"/>
  <c r="D364" i="4"/>
  <c r="E364" i="4" s="1"/>
  <c r="F364" i="4"/>
  <c r="G364" i="4" s="1"/>
  <c r="H364" i="4" s="1"/>
  <c r="I364" i="4" s="1"/>
  <c r="D363" i="4"/>
  <c r="E363" i="4" s="1"/>
  <c r="F363" i="4" s="1"/>
  <c r="G363" i="4" s="1"/>
  <c r="H363" i="4"/>
  <c r="I363" i="4" s="1"/>
  <c r="D362" i="4"/>
  <c r="E362" i="4" s="1"/>
  <c r="F362" i="4"/>
  <c r="G362" i="4" s="1"/>
  <c r="H362" i="4" s="1"/>
  <c r="I362" i="4" s="1"/>
  <c r="D361" i="4"/>
  <c r="E361" i="4" s="1"/>
  <c r="F361" i="4" s="1"/>
  <c r="G361" i="4" s="1"/>
  <c r="H361" i="4"/>
  <c r="I361" i="4" s="1"/>
  <c r="D360" i="4"/>
  <c r="E360" i="4" s="1"/>
  <c r="F360" i="4"/>
  <c r="G360" i="4" s="1"/>
  <c r="H360" i="4" s="1"/>
  <c r="I360" i="4" s="1"/>
  <c r="D359" i="4"/>
  <c r="E359" i="4" s="1"/>
  <c r="F359" i="4" s="1"/>
  <c r="G359" i="4" s="1"/>
  <c r="H359" i="4"/>
  <c r="I359" i="4" s="1"/>
  <c r="D358" i="4"/>
  <c r="E358" i="4" s="1"/>
  <c r="F358" i="4"/>
  <c r="G358" i="4" s="1"/>
  <c r="H358" i="4" s="1"/>
  <c r="I358" i="4" s="1"/>
  <c r="D357" i="4"/>
  <c r="E357" i="4" s="1"/>
  <c r="F357" i="4" s="1"/>
  <c r="G357" i="4" s="1"/>
  <c r="H357" i="4"/>
  <c r="I357" i="4" s="1"/>
  <c r="D356" i="4"/>
  <c r="E356" i="4" s="1"/>
  <c r="F356" i="4"/>
  <c r="G356" i="4" s="1"/>
  <c r="H356" i="4" s="1"/>
  <c r="I356" i="4" s="1"/>
  <c r="D355" i="4"/>
  <c r="E355" i="4" s="1"/>
  <c r="F355" i="4" s="1"/>
  <c r="G355" i="4" s="1"/>
  <c r="H355" i="4"/>
  <c r="I355" i="4" s="1"/>
  <c r="D354" i="4"/>
  <c r="E354" i="4" s="1"/>
  <c r="F354" i="4"/>
  <c r="G354" i="4" s="1"/>
  <c r="H354" i="4" s="1"/>
  <c r="I354" i="4" s="1"/>
  <c r="D353" i="4"/>
  <c r="E353" i="4" s="1"/>
  <c r="F353" i="4" s="1"/>
  <c r="G353" i="4" s="1"/>
  <c r="H353" i="4"/>
  <c r="I353" i="4" s="1"/>
  <c r="D352" i="4"/>
  <c r="E352" i="4" s="1"/>
  <c r="F352" i="4"/>
  <c r="G352" i="4" s="1"/>
  <c r="H352" i="4" s="1"/>
  <c r="I352" i="4" s="1"/>
  <c r="D351" i="4"/>
  <c r="E351" i="4" s="1"/>
  <c r="F351" i="4" s="1"/>
  <c r="G351" i="4" s="1"/>
  <c r="H351" i="4"/>
  <c r="I351" i="4" s="1"/>
  <c r="D350" i="4"/>
  <c r="E350" i="4" s="1"/>
  <c r="F350" i="4"/>
  <c r="G350" i="4" s="1"/>
  <c r="H350" i="4" s="1"/>
  <c r="I350" i="4" s="1"/>
  <c r="D349" i="4"/>
  <c r="E349" i="4" s="1"/>
  <c r="F349" i="4" s="1"/>
  <c r="G349" i="4" s="1"/>
  <c r="H349" i="4"/>
  <c r="I349" i="4" s="1"/>
  <c r="D348" i="4"/>
  <c r="E348" i="4" s="1"/>
  <c r="F348" i="4"/>
  <c r="G348" i="4" s="1"/>
  <c r="H348" i="4" s="1"/>
  <c r="I348" i="4" s="1"/>
  <c r="D347" i="4"/>
  <c r="E347" i="4" s="1"/>
  <c r="F347" i="4" s="1"/>
  <c r="G347" i="4" s="1"/>
  <c r="H347" i="4"/>
  <c r="I347" i="4" s="1"/>
  <c r="D346" i="4"/>
  <c r="E346" i="4" s="1"/>
  <c r="F346" i="4"/>
  <c r="G346" i="4" s="1"/>
  <c r="H346" i="4" s="1"/>
  <c r="I346" i="4" s="1"/>
  <c r="D345" i="4"/>
  <c r="E345" i="4" s="1"/>
  <c r="F345" i="4" s="1"/>
  <c r="G345" i="4" s="1"/>
  <c r="H345" i="4"/>
  <c r="I345" i="4" s="1"/>
  <c r="D344" i="4"/>
  <c r="E344" i="4" s="1"/>
  <c r="F344" i="4"/>
  <c r="G344" i="4" s="1"/>
  <c r="H344" i="4" s="1"/>
  <c r="I344" i="4" s="1"/>
  <c r="D343" i="4"/>
  <c r="E343" i="4" s="1"/>
  <c r="F343" i="4" s="1"/>
  <c r="G343" i="4" s="1"/>
  <c r="H343" i="4" s="1"/>
  <c r="I343" i="4" s="1"/>
  <c r="D342" i="4"/>
  <c r="E342" i="4" s="1"/>
  <c r="F342" i="4"/>
  <c r="G342" i="4" s="1"/>
  <c r="H342" i="4" s="1"/>
  <c r="I342" i="4" s="1"/>
  <c r="D341" i="4"/>
  <c r="E341" i="4" s="1"/>
  <c r="F341" i="4" s="1"/>
  <c r="G341" i="4" s="1"/>
  <c r="H341" i="4" s="1"/>
  <c r="I341" i="4" s="1"/>
  <c r="D340" i="4"/>
  <c r="E340" i="4" s="1"/>
  <c r="F340" i="4"/>
  <c r="G340" i="4" s="1"/>
  <c r="H340" i="4" s="1"/>
  <c r="I340" i="4" s="1"/>
  <c r="D339" i="4"/>
  <c r="E339" i="4" s="1"/>
  <c r="F339" i="4" s="1"/>
  <c r="G339" i="4" s="1"/>
  <c r="H339" i="4" s="1"/>
  <c r="I339" i="4" s="1"/>
  <c r="D338" i="4"/>
  <c r="E338" i="4" s="1"/>
  <c r="F338" i="4"/>
  <c r="G338" i="4" s="1"/>
  <c r="H338" i="4" s="1"/>
  <c r="I338" i="4" s="1"/>
  <c r="D337" i="4"/>
  <c r="E337" i="4" s="1"/>
  <c r="F337" i="4" s="1"/>
  <c r="G337" i="4" s="1"/>
  <c r="H337" i="4" s="1"/>
  <c r="I337" i="4" s="1"/>
  <c r="D336" i="4"/>
  <c r="E336" i="4" s="1"/>
  <c r="F336" i="4"/>
  <c r="G336" i="4" s="1"/>
  <c r="H336" i="4" s="1"/>
  <c r="I336" i="4" s="1"/>
  <c r="D335" i="4"/>
  <c r="E335" i="4" s="1"/>
  <c r="F335" i="4" s="1"/>
  <c r="G335" i="4" s="1"/>
  <c r="H335" i="4" s="1"/>
  <c r="I335" i="4" s="1"/>
  <c r="D334" i="4"/>
  <c r="E334" i="4" s="1"/>
  <c r="F334" i="4"/>
  <c r="G334" i="4" s="1"/>
  <c r="H334" i="4" s="1"/>
  <c r="I334" i="4" s="1"/>
  <c r="D333" i="4"/>
  <c r="E333" i="4" s="1"/>
  <c r="F333" i="4" s="1"/>
  <c r="G333" i="4" s="1"/>
  <c r="H333" i="4" s="1"/>
  <c r="I333" i="4" s="1"/>
  <c r="D332" i="4"/>
  <c r="E332" i="4" s="1"/>
  <c r="F332" i="4"/>
  <c r="G332" i="4" s="1"/>
  <c r="H332" i="4" s="1"/>
  <c r="I332" i="4" s="1"/>
  <c r="D331" i="4"/>
  <c r="E331" i="4" s="1"/>
  <c r="F331" i="4" s="1"/>
  <c r="G331" i="4" s="1"/>
  <c r="H331" i="4" s="1"/>
  <c r="I331" i="4" s="1"/>
  <c r="D330" i="4"/>
  <c r="E330" i="4" s="1"/>
  <c r="F330" i="4"/>
  <c r="G330" i="4" s="1"/>
  <c r="H330" i="4" s="1"/>
  <c r="I330" i="4" s="1"/>
  <c r="D329" i="4"/>
  <c r="E329" i="4" s="1"/>
  <c r="F329" i="4" s="1"/>
  <c r="G329" i="4" s="1"/>
  <c r="H329" i="4" s="1"/>
  <c r="I329" i="4" s="1"/>
  <c r="D328" i="4"/>
  <c r="E328" i="4" s="1"/>
  <c r="F328" i="4"/>
  <c r="G328" i="4" s="1"/>
  <c r="H328" i="4" s="1"/>
  <c r="I328" i="4" s="1"/>
  <c r="D327" i="4"/>
  <c r="E327" i="4" s="1"/>
  <c r="F327" i="4" s="1"/>
  <c r="G327" i="4" s="1"/>
  <c r="H327" i="4" s="1"/>
  <c r="I327" i="4" s="1"/>
  <c r="D326" i="4"/>
  <c r="E326" i="4" s="1"/>
  <c r="F326" i="4"/>
  <c r="G326" i="4" s="1"/>
  <c r="H326" i="4" s="1"/>
  <c r="I326" i="4" s="1"/>
  <c r="D325" i="4"/>
  <c r="E325" i="4" s="1"/>
  <c r="F325" i="4" s="1"/>
  <c r="G325" i="4" s="1"/>
  <c r="H325" i="4" s="1"/>
  <c r="I325" i="4" s="1"/>
  <c r="D324" i="4"/>
  <c r="E324" i="4" s="1"/>
  <c r="F324" i="4"/>
  <c r="G324" i="4" s="1"/>
  <c r="H324" i="4" s="1"/>
  <c r="I324" i="4" s="1"/>
  <c r="D323" i="4"/>
  <c r="E323" i="4" s="1"/>
  <c r="F323" i="4" s="1"/>
  <c r="G323" i="4" s="1"/>
  <c r="H323" i="4" s="1"/>
  <c r="I323" i="4" s="1"/>
  <c r="D322" i="4"/>
  <c r="E322" i="4" s="1"/>
  <c r="F322" i="4"/>
  <c r="G322" i="4" s="1"/>
  <c r="H322" i="4" s="1"/>
  <c r="I322" i="4" s="1"/>
  <c r="D321" i="4"/>
  <c r="E321" i="4" s="1"/>
  <c r="F321" i="4" s="1"/>
  <c r="G321" i="4" s="1"/>
  <c r="H321" i="4" s="1"/>
  <c r="I321" i="4" s="1"/>
  <c r="D320" i="4"/>
  <c r="E320" i="4" s="1"/>
  <c r="F320" i="4"/>
  <c r="G320" i="4" s="1"/>
  <c r="H320" i="4" s="1"/>
  <c r="I320" i="4" s="1"/>
  <c r="D319" i="4"/>
  <c r="E319" i="4" s="1"/>
  <c r="F319" i="4" s="1"/>
  <c r="G319" i="4" s="1"/>
  <c r="H319" i="4" s="1"/>
  <c r="I319" i="4" s="1"/>
  <c r="D318" i="4"/>
  <c r="E318" i="4" s="1"/>
  <c r="F318" i="4"/>
  <c r="G318" i="4" s="1"/>
  <c r="H318" i="4" s="1"/>
  <c r="I318" i="4" s="1"/>
  <c r="D317" i="4"/>
  <c r="E317" i="4" s="1"/>
  <c r="F317" i="4" s="1"/>
  <c r="G317" i="4" s="1"/>
  <c r="H317" i="4" s="1"/>
  <c r="I317" i="4" s="1"/>
  <c r="D316" i="4"/>
  <c r="E316" i="4" s="1"/>
  <c r="F316" i="4"/>
  <c r="G316" i="4" s="1"/>
  <c r="H316" i="4" s="1"/>
  <c r="I316" i="4" s="1"/>
  <c r="D315" i="4"/>
  <c r="E315" i="4" s="1"/>
  <c r="F315" i="4" s="1"/>
  <c r="G315" i="4" s="1"/>
  <c r="H315" i="4" s="1"/>
  <c r="I315" i="4" s="1"/>
  <c r="D314" i="4"/>
  <c r="E314" i="4" s="1"/>
  <c r="F314" i="4"/>
  <c r="G314" i="4" s="1"/>
  <c r="H314" i="4" s="1"/>
  <c r="I314" i="4" s="1"/>
  <c r="D313" i="4"/>
  <c r="E313" i="4" s="1"/>
  <c r="F313" i="4" s="1"/>
  <c r="G313" i="4" s="1"/>
  <c r="H313" i="4" s="1"/>
  <c r="I313" i="4" s="1"/>
  <c r="D312" i="4"/>
  <c r="E312" i="4" s="1"/>
  <c r="F312" i="4"/>
  <c r="G312" i="4" s="1"/>
  <c r="H312" i="4" s="1"/>
  <c r="I312" i="4" s="1"/>
  <c r="D311" i="4"/>
  <c r="E311" i="4" s="1"/>
  <c r="F311" i="4" s="1"/>
  <c r="G311" i="4" s="1"/>
  <c r="H311" i="4" s="1"/>
  <c r="I311" i="4" s="1"/>
  <c r="D310" i="4"/>
  <c r="E310" i="4" s="1"/>
  <c r="F310" i="4"/>
  <c r="G310" i="4" s="1"/>
  <c r="H310" i="4" s="1"/>
  <c r="I310" i="4" s="1"/>
  <c r="D309" i="4"/>
  <c r="E309" i="4" s="1"/>
  <c r="F309" i="4" s="1"/>
  <c r="G309" i="4" s="1"/>
  <c r="H309" i="4" s="1"/>
  <c r="I309" i="4" s="1"/>
  <c r="D308" i="4"/>
  <c r="E308" i="4" s="1"/>
  <c r="F308" i="4"/>
  <c r="G308" i="4" s="1"/>
  <c r="H308" i="4" s="1"/>
  <c r="I308" i="4" s="1"/>
  <c r="D307" i="4"/>
  <c r="E307" i="4" s="1"/>
  <c r="F307" i="4" s="1"/>
  <c r="G307" i="4" s="1"/>
  <c r="H307" i="4" s="1"/>
  <c r="I307" i="4" s="1"/>
  <c r="D306" i="4"/>
  <c r="E306" i="4" s="1"/>
  <c r="F306" i="4"/>
  <c r="G306" i="4" s="1"/>
  <c r="H306" i="4" s="1"/>
  <c r="I306" i="4" s="1"/>
  <c r="D305" i="4"/>
  <c r="E305" i="4" s="1"/>
  <c r="F305" i="4" s="1"/>
  <c r="G305" i="4" s="1"/>
  <c r="H305" i="4" s="1"/>
  <c r="I305" i="4" s="1"/>
  <c r="D304" i="4"/>
  <c r="E304" i="4" s="1"/>
  <c r="F304" i="4"/>
  <c r="G304" i="4" s="1"/>
  <c r="H304" i="4" s="1"/>
  <c r="I304" i="4" s="1"/>
  <c r="D303" i="4"/>
  <c r="E303" i="4" s="1"/>
  <c r="F303" i="4" s="1"/>
  <c r="G303" i="4" s="1"/>
  <c r="H303" i="4" s="1"/>
  <c r="I303" i="4" s="1"/>
  <c r="D302" i="4"/>
  <c r="E302" i="4" s="1"/>
  <c r="F302" i="4"/>
  <c r="G302" i="4" s="1"/>
  <c r="H302" i="4" s="1"/>
  <c r="I302" i="4" s="1"/>
  <c r="D301" i="4"/>
  <c r="E301" i="4" s="1"/>
  <c r="F301" i="4" s="1"/>
  <c r="G301" i="4" s="1"/>
  <c r="H301" i="4" s="1"/>
  <c r="I301" i="4" s="1"/>
  <c r="D300" i="4"/>
  <c r="E300" i="4" s="1"/>
  <c r="F300" i="4"/>
  <c r="G300" i="4" s="1"/>
  <c r="H300" i="4" s="1"/>
  <c r="I300" i="4" s="1"/>
  <c r="D299" i="4"/>
  <c r="E299" i="4" s="1"/>
  <c r="F299" i="4" s="1"/>
  <c r="G299" i="4" s="1"/>
  <c r="H299" i="4" s="1"/>
  <c r="I299" i="4" s="1"/>
  <c r="D298" i="4"/>
  <c r="E298" i="4" s="1"/>
  <c r="F298" i="4"/>
  <c r="G298" i="4" s="1"/>
  <c r="H298" i="4" s="1"/>
  <c r="I298" i="4" s="1"/>
  <c r="D297" i="4"/>
  <c r="E297" i="4" s="1"/>
  <c r="F297" i="4" s="1"/>
  <c r="G297" i="4" s="1"/>
  <c r="H297" i="4" s="1"/>
  <c r="I297" i="4" s="1"/>
  <c r="D296" i="4"/>
  <c r="E296" i="4" s="1"/>
  <c r="F296" i="4"/>
  <c r="G296" i="4" s="1"/>
  <c r="H296" i="4" s="1"/>
  <c r="I296" i="4" s="1"/>
  <c r="D295" i="4"/>
  <c r="E295" i="4" s="1"/>
  <c r="F295" i="4" s="1"/>
  <c r="G295" i="4" s="1"/>
  <c r="H295" i="4" s="1"/>
  <c r="I295" i="4" s="1"/>
  <c r="D294" i="4"/>
  <c r="E294" i="4" s="1"/>
  <c r="F294" i="4"/>
  <c r="G294" i="4" s="1"/>
  <c r="H294" i="4" s="1"/>
  <c r="I294" i="4" s="1"/>
  <c r="D293" i="4"/>
  <c r="E293" i="4" s="1"/>
  <c r="F293" i="4" s="1"/>
  <c r="G293" i="4" s="1"/>
  <c r="H293" i="4" s="1"/>
  <c r="I293" i="4" s="1"/>
  <c r="D292" i="4"/>
  <c r="E292" i="4" s="1"/>
  <c r="F292" i="4"/>
  <c r="G292" i="4" s="1"/>
  <c r="H292" i="4" s="1"/>
  <c r="I292" i="4" s="1"/>
  <c r="D291" i="4"/>
  <c r="E291" i="4" s="1"/>
  <c r="F291" i="4" s="1"/>
  <c r="G291" i="4" s="1"/>
  <c r="H291" i="4" s="1"/>
  <c r="I291" i="4" s="1"/>
  <c r="D290" i="4"/>
  <c r="E290" i="4" s="1"/>
  <c r="F290" i="4"/>
  <c r="G290" i="4" s="1"/>
  <c r="H290" i="4" s="1"/>
  <c r="I290" i="4" s="1"/>
  <c r="D289" i="4"/>
  <c r="E289" i="4" s="1"/>
  <c r="F289" i="4" s="1"/>
  <c r="G289" i="4" s="1"/>
  <c r="H289" i="4" s="1"/>
  <c r="I289" i="4" s="1"/>
  <c r="D288" i="4"/>
  <c r="E288" i="4" s="1"/>
  <c r="F288" i="4"/>
  <c r="G288" i="4" s="1"/>
  <c r="H288" i="4" s="1"/>
  <c r="I288" i="4" s="1"/>
  <c r="D287" i="4"/>
  <c r="E287" i="4" s="1"/>
  <c r="F287" i="4" s="1"/>
  <c r="G287" i="4" s="1"/>
  <c r="H287" i="4" s="1"/>
  <c r="I287" i="4" s="1"/>
  <c r="D286" i="4"/>
  <c r="E286" i="4" s="1"/>
  <c r="F286" i="4"/>
  <c r="G286" i="4" s="1"/>
  <c r="H286" i="4" s="1"/>
  <c r="I286" i="4" s="1"/>
  <c r="D285" i="4"/>
  <c r="E285" i="4" s="1"/>
  <c r="F285" i="4" s="1"/>
  <c r="G285" i="4" s="1"/>
  <c r="H285" i="4" s="1"/>
  <c r="I285" i="4" s="1"/>
  <c r="D284" i="4"/>
  <c r="E284" i="4" s="1"/>
  <c r="F284" i="4"/>
  <c r="G284" i="4" s="1"/>
  <c r="H284" i="4" s="1"/>
  <c r="I284" i="4" s="1"/>
  <c r="D283" i="4"/>
  <c r="E283" i="4" s="1"/>
  <c r="F283" i="4" s="1"/>
  <c r="G283" i="4" s="1"/>
  <c r="H283" i="4" s="1"/>
  <c r="I283" i="4" s="1"/>
  <c r="D282" i="4"/>
  <c r="E282" i="4" s="1"/>
  <c r="F282" i="4"/>
  <c r="G282" i="4" s="1"/>
  <c r="H282" i="4" s="1"/>
  <c r="I282" i="4" s="1"/>
  <c r="D281" i="4"/>
  <c r="E281" i="4" s="1"/>
  <c r="F281" i="4" s="1"/>
  <c r="G281" i="4" s="1"/>
  <c r="H281" i="4" s="1"/>
  <c r="I281" i="4" s="1"/>
  <c r="D280" i="4"/>
  <c r="E280" i="4" s="1"/>
  <c r="F280" i="4"/>
  <c r="G280" i="4" s="1"/>
  <c r="H280" i="4" s="1"/>
  <c r="I280" i="4" s="1"/>
  <c r="D279" i="4"/>
  <c r="E279" i="4" s="1"/>
  <c r="F279" i="4" s="1"/>
  <c r="G279" i="4" s="1"/>
  <c r="H279" i="4" s="1"/>
  <c r="I279" i="4" s="1"/>
  <c r="D278" i="4"/>
  <c r="E278" i="4" s="1"/>
  <c r="F278" i="4"/>
  <c r="G278" i="4" s="1"/>
  <c r="H278" i="4" s="1"/>
  <c r="I278" i="4" s="1"/>
  <c r="D277" i="4"/>
  <c r="E277" i="4" s="1"/>
  <c r="F277" i="4" s="1"/>
  <c r="G277" i="4" s="1"/>
  <c r="H277" i="4" s="1"/>
  <c r="I277" i="4" s="1"/>
  <c r="D276" i="4"/>
  <c r="E276" i="4" s="1"/>
  <c r="F276" i="4"/>
  <c r="G276" i="4" s="1"/>
  <c r="H276" i="4" s="1"/>
  <c r="I276" i="4" s="1"/>
  <c r="D275" i="4"/>
  <c r="E275" i="4" s="1"/>
  <c r="F275" i="4" s="1"/>
  <c r="G275" i="4" s="1"/>
  <c r="H275" i="4" s="1"/>
  <c r="I275" i="4" s="1"/>
  <c r="D274" i="4"/>
  <c r="E274" i="4" s="1"/>
  <c r="F274" i="4"/>
  <c r="G274" i="4" s="1"/>
  <c r="H274" i="4" s="1"/>
  <c r="I274" i="4" s="1"/>
  <c r="D273" i="4"/>
  <c r="E273" i="4" s="1"/>
  <c r="F273" i="4" s="1"/>
  <c r="G273" i="4" s="1"/>
  <c r="H273" i="4" s="1"/>
  <c r="I273" i="4" s="1"/>
  <c r="D272" i="4"/>
  <c r="E272" i="4" s="1"/>
  <c r="F272" i="4"/>
  <c r="G272" i="4" s="1"/>
  <c r="H272" i="4" s="1"/>
  <c r="I272" i="4" s="1"/>
  <c r="D271" i="4"/>
  <c r="E271" i="4" s="1"/>
  <c r="F271" i="4" s="1"/>
  <c r="G271" i="4" s="1"/>
  <c r="H271" i="4" s="1"/>
  <c r="I271" i="4" s="1"/>
  <c r="D270" i="4"/>
  <c r="E270" i="4" s="1"/>
  <c r="F270" i="4"/>
  <c r="G270" i="4" s="1"/>
  <c r="H270" i="4" s="1"/>
  <c r="I270" i="4" s="1"/>
  <c r="D269" i="4"/>
  <c r="E269" i="4" s="1"/>
  <c r="F269" i="4" s="1"/>
  <c r="G269" i="4" s="1"/>
  <c r="H269" i="4" s="1"/>
  <c r="I269" i="4" s="1"/>
  <c r="D268" i="4"/>
  <c r="E268" i="4" s="1"/>
  <c r="F268" i="4"/>
  <c r="G268" i="4" s="1"/>
  <c r="H268" i="4" s="1"/>
  <c r="I268" i="4" s="1"/>
  <c r="D267" i="4"/>
  <c r="E267" i="4" s="1"/>
  <c r="F267" i="4" s="1"/>
  <c r="G267" i="4" s="1"/>
  <c r="H267" i="4" s="1"/>
  <c r="I267" i="4" s="1"/>
  <c r="D266" i="4"/>
  <c r="E266" i="4" s="1"/>
  <c r="F266" i="4"/>
  <c r="G266" i="4" s="1"/>
  <c r="H266" i="4" s="1"/>
  <c r="I266" i="4" s="1"/>
  <c r="D265" i="4"/>
  <c r="E265" i="4" s="1"/>
  <c r="F265" i="4" s="1"/>
  <c r="G265" i="4" s="1"/>
  <c r="H265" i="4" s="1"/>
  <c r="I265" i="4" s="1"/>
  <c r="D264" i="4"/>
  <c r="E264" i="4" s="1"/>
  <c r="F264" i="4"/>
  <c r="G264" i="4" s="1"/>
  <c r="H264" i="4" s="1"/>
  <c r="I264" i="4" s="1"/>
  <c r="D263" i="4"/>
  <c r="E263" i="4" s="1"/>
  <c r="F263" i="4" s="1"/>
  <c r="G263" i="4" s="1"/>
  <c r="H263" i="4" s="1"/>
  <c r="I263" i="4" s="1"/>
  <c r="D262" i="4"/>
  <c r="E262" i="4" s="1"/>
  <c r="F262" i="4"/>
  <c r="G262" i="4" s="1"/>
  <c r="H262" i="4" s="1"/>
  <c r="I262" i="4" s="1"/>
  <c r="D261" i="4"/>
  <c r="E261" i="4" s="1"/>
  <c r="F261" i="4" s="1"/>
  <c r="G261" i="4" s="1"/>
  <c r="H261" i="4" s="1"/>
  <c r="I261" i="4" s="1"/>
  <c r="D260" i="4"/>
  <c r="E260" i="4" s="1"/>
  <c r="F260" i="4"/>
  <c r="G260" i="4" s="1"/>
  <c r="H260" i="4" s="1"/>
  <c r="I260" i="4" s="1"/>
  <c r="D259" i="4"/>
  <c r="E259" i="4" s="1"/>
  <c r="F259" i="4" s="1"/>
  <c r="G259" i="4" s="1"/>
  <c r="H259" i="4" s="1"/>
  <c r="I259" i="4" s="1"/>
  <c r="D258" i="4"/>
  <c r="E258" i="4" s="1"/>
  <c r="F258" i="4"/>
  <c r="G258" i="4" s="1"/>
  <c r="H258" i="4" s="1"/>
  <c r="I258" i="4" s="1"/>
  <c r="D257" i="4"/>
  <c r="E257" i="4" s="1"/>
  <c r="F257" i="4" s="1"/>
  <c r="G257" i="4" s="1"/>
  <c r="H257" i="4" s="1"/>
  <c r="I257" i="4" s="1"/>
  <c r="D256" i="4"/>
  <c r="E256" i="4" s="1"/>
  <c r="F256" i="4"/>
  <c r="G256" i="4" s="1"/>
  <c r="H256" i="4" s="1"/>
  <c r="I256" i="4" s="1"/>
  <c r="D255" i="4"/>
  <c r="E255" i="4" s="1"/>
  <c r="F255" i="4" s="1"/>
  <c r="G255" i="4" s="1"/>
  <c r="H255" i="4" s="1"/>
  <c r="I255" i="4" s="1"/>
  <c r="D254" i="4"/>
  <c r="E254" i="4" s="1"/>
  <c r="D253" i="4"/>
  <c r="E253" i="4" s="1"/>
  <c r="D252" i="4"/>
  <c r="E252" i="4" s="1"/>
  <c r="G252" i="4"/>
  <c r="I252" i="4"/>
  <c r="D251" i="4"/>
  <c r="E251" i="4" s="1"/>
  <c r="G251" i="4"/>
  <c r="I251" i="4"/>
  <c r="D250" i="4"/>
  <c r="E250" i="4" s="1"/>
  <c r="G250" i="4"/>
  <c r="I250" i="4"/>
  <c r="D249" i="4"/>
  <c r="E249" i="4" s="1"/>
  <c r="G249" i="4"/>
  <c r="I249" i="4"/>
  <c r="D248" i="4"/>
  <c r="E248" i="4" s="1"/>
  <c r="G248" i="4"/>
  <c r="I248" i="4"/>
  <c r="D247" i="4"/>
  <c r="E247" i="4" s="1"/>
  <c r="G247" i="4"/>
  <c r="H247" i="4" s="1"/>
  <c r="I247" i="4"/>
  <c r="D246" i="4"/>
  <c r="E246" i="4"/>
  <c r="G246" i="4"/>
  <c r="H246" i="4"/>
  <c r="I246" i="4" s="1"/>
  <c r="D245" i="4"/>
  <c r="E245" i="4" s="1"/>
  <c r="G245" i="4"/>
  <c r="H245" i="4" s="1"/>
  <c r="I245" i="4" s="1"/>
  <c r="D244" i="4"/>
  <c r="E244" i="4"/>
  <c r="F244" i="4" s="1"/>
  <c r="G244" i="4"/>
  <c r="H244" i="4" s="1"/>
  <c r="I244" i="4" s="1"/>
  <c r="D243" i="4"/>
  <c r="E243" i="4"/>
  <c r="F243" i="4" s="1"/>
  <c r="G243" i="4"/>
  <c r="H243" i="4" s="1"/>
  <c r="I243" i="4" s="1"/>
  <c r="D242" i="4"/>
  <c r="E242" i="4"/>
  <c r="F242" i="4" s="1"/>
  <c r="G242" i="4"/>
  <c r="H242" i="4" s="1"/>
  <c r="I242" i="4" s="1"/>
  <c r="D241" i="4"/>
  <c r="E241" i="4"/>
  <c r="F241" i="4" s="1"/>
  <c r="G241" i="4"/>
  <c r="H241" i="4" s="1"/>
  <c r="I241" i="4" s="1"/>
  <c r="D240" i="4"/>
  <c r="E240" i="4"/>
  <c r="F240" i="4" s="1"/>
  <c r="G240" i="4"/>
  <c r="H240" i="4" s="1"/>
  <c r="I240" i="4" s="1"/>
  <c r="D239" i="4"/>
  <c r="E239" i="4"/>
  <c r="F239" i="4" s="1"/>
  <c r="G239" i="4"/>
  <c r="H239" i="4" s="1"/>
  <c r="I239" i="4" s="1"/>
  <c r="D238" i="4"/>
  <c r="E238" i="4"/>
  <c r="F238" i="4" s="1"/>
  <c r="G238" i="4"/>
  <c r="H238" i="4" s="1"/>
  <c r="I238" i="4" s="1"/>
  <c r="D237" i="4"/>
  <c r="E237" i="4"/>
  <c r="F237" i="4" s="1"/>
  <c r="G237" i="4"/>
  <c r="H237" i="4" s="1"/>
  <c r="I237" i="4" s="1"/>
  <c r="D236" i="4"/>
  <c r="E236" i="4"/>
  <c r="F236" i="4" s="1"/>
  <c r="G236" i="4"/>
  <c r="H236" i="4" s="1"/>
  <c r="I236" i="4" s="1"/>
  <c r="D235" i="4"/>
  <c r="E235" i="4"/>
  <c r="F235" i="4" s="1"/>
  <c r="G235" i="4"/>
  <c r="H235" i="4" s="1"/>
  <c r="I235" i="4" s="1"/>
  <c r="D234" i="4"/>
  <c r="E234" i="4"/>
  <c r="F234" i="4" s="1"/>
  <c r="G234" i="4"/>
  <c r="H234" i="4" s="1"/>
  <c r="I234" i="4" s="1"/>
  <c r="D233" i="4"/>
  <c r="E233" i="4"/>
  <c r="F233" i="4" s="1"/>
  <c r="G233" i="4"/>
  <c r="H233" i="4" s="1"/>
  <c r="I233" i="4" s="1"/>
  <c r="D232" i="4"/>
  <c r="E232" i="4"/>
  <c r="F232" i="4" s="1"/>
  <c r="G232" i="4"/>
  <c r="H232" i="4" s="1"/>
  <c r="I232" i="4" s="1"/>
  <c r="D231" i="4"/>
  <c r="E231" i="4"/>
  <c r="F231" i="4" s="1"/>
  <c r="G231" i="4"/>
  <c r="H231" i="4" s="1"/>
  <c r="I231" i="4" s="1"/>
  <c r="D230" i="4"/>
  <c r="E230" i="4"/>
  <c r="F230" i="4" s="1"/>
  <c r="G230" i="4"/>
  <c r="H230" i="4" s="1"/>
  <c r="I230" i="4" s="1"/>
  <c r="D229" i="4"/>
  <c r="E229" i="4"/>
  <c r="F229" i="4" s="1"/>
  <c r="G229" i="4"/>
  <c r="H229" i="4" s="1"/>
  <c r="I229" i="4" s="1"/>
  <c r="D228" i="4"/>
  <c r="E228" i="4"/>
  <c r="F228" i="4" s="1"/>
  <c r="G228" i="4"/>
  <c r="H228" i="4" s="1"/>
  <c r="I228" i="4" s="1"/>
  <c r="D227" i="4"/>
  <c r="E227" i="4"/>
  <c r="F227" i="4" s="1"/>
  <c r="G227" i="4"/>
  <c r="H227" i="4" s="1"/>
  <c r="I227" i="4" s="1"/>
  <c r="D226" i="4"/>
  <c r="E226" i="4"/>
  <c r="F226" i="4" s="1"/>
  <c r="G226" i="4"/>
  <c r="H226" i="4" s="1"/>
  <c r="I226" i="4" s="1"/>
  <c r="D225" i="4"/>
  <c r="E225" i="4"/>
  <c r="F225" i="4" s="1"/>
  <c r="G225" i="4"/>
  <c r="H225" i="4" s="1"/>
  <c r="I225" i="4" s="1"/>
  <c r="D224" i="4"/>
  <c r="E224" i="4"/>
  <c r="F224" i="4" s="1"/>
  <c r="G224" i="4"/>
  <c r="H224" i="4" s="1"/>
  <c r="I224" i="4" s="1"/>
  <c r="D223" i="4"/>
  <c r="E223" i="4"/>
  <c r="F223" i="4" s="1"/>
  <c r="G223" i="4"/>
  <c r="H223" i="4" s="1"/>
  <c r="I223" i="4" s="1"/>
  <c r="D222" i="4"/>
  <c r="E222" i="4"/>
  <c r="F222" i="4" s="1"/>
  <c r="G222" i="4"/>
  <c r="H222" i="4" s="1"/>
  <c r="I222" i="4" s="1"/>
  <c r="D221" i="4"/>
  <c r="E221" i="4"/>
  <c r="F221" i="4" s="1"/>
  <c r="G221" i="4"/>
  <c r="H221" i="4" s="1"/>
  <c r="I221" i="4" s="1"/>
  <c r="D220" i="4"/>
  <c r="E220" i="4"/>
  <c r="F220" i="4" s="1"/>
  <c r="G220" i="4"/>
  <c r="H220" i="4" s="1"/>
  <c r="I220" i="4" s="1"/>
  <c r="D219" i="4"/>
  <c r="E219" i="4"/>
  <c r="F219" i="4" s="1"/>
  <c r="G219" i="4"/>
  <c r="H219" i="4" s="1"/>
  <c r="I219" i="4" s="1"/>
  <c r="D218" i="4"/>
  <c r="E218" i="4"/>
  <c r="F218" i="4" s="1"/>
  <c r="G218" i="4"/>
  <c r="H218" i="4" s="1"/>
  <c r="I218" i="4" s="1"/>
  <c r="D217" i="4"/>
  <c r="E217" i="4"/>
  <c r="F217" i="4" s="1"/>
  <c r="G217" i="4"/>
  <c r="H217" i="4" s="1"/>
  <c r="I217" i="4" s="1"/>
  <c r="D216" i="4"/>
  <c r="E216" i="4"/>
  <c r="F216" i="4" s="1"/>
  <c r="G216" i="4"/>
  <c r="H216" i="4" s="1"/>
  <c r="I216" i="4" s="1"/>
  <c r="D215" i="4"/>
  <c r="E215" i="4"/>
  <c r="F215" i="4" s="1"/>
  <c r="G215" i="4"/>
  <c r="H215" i="4" s="1"/>
  <c r="I215" i="4" s="1"/>
  <c r="D214" i="4"/>
  <c r="E214" i="4"/>
  <c r="F214" i="4" s="1"/>
  <c r="G214" i="4"/>
  <c r="H214" i="4" s="1"/>
  <c r="I214" i="4" s="1"/>
  <c r="D213" i="4"/>
  <c r="E213" i="4"/>
  <c r="F213" i="4" s="1"/>
  <c r="G213" i="4"/>
  <c r="H213" i="4" s="1"/>
  <c r="I213" i="4" s="1"/>
  <c r="D212" i="4"/>
  <c r="E212" i="4"/>
  <c r="F212" i="4" s="1"/>
  <c r="G212" i="4"/>
  <c r="H212" i="4" s="1"/>
  <c r="I212" i="4" s="1"/>
  <c r="D211" i="4"/>
  <c r="E211" i="4"/>
  <c r="F211" i="4" s="1"/>
  <c r="G211" i="4"/>
  <c r="H211" i="4" s="1"/>
  <c r="I211" i="4" s="1"/>
  <c r="D210" i="4"/>
  <c r="E210" i="4"/>
  <c r="F210" i="4" s="1"/>
  <c r="G210" i="4"/>
  <c r="H210" i="4" s="1"/>
  <c r="I210" i="4" s="1"/>
  <c r="D209" i="4"/>
  <c r="E209" i="4"/>
  <c r="F209" i="4" s="1"/>
  <c r="G209" i="4"/>
  <c r="H209" i="4" s="1"/>
  <c r="I209" i="4" s="1"/>
  <c r="D208" i="4"/>
  <c r="E208" i="4"/>
  <c r="F208" i="4" s="1"/>
  <c r="G208" i="4"/>
  <c r="H208" i="4" s="1"/>
  <c r="I208" i="4" s="1"/>
  <c r="D207" i="4"/>
  <c r="E207" i="4"/>
  <c r="F207" i="4" s="1"/>
  <c r="G207" i="4"/>
  <c r="H207" i="4" s="1"/>
  <c r="I207" i="4" s="1"/>
  <c r="D206" i="4"/>
  <c r="E206" i="4"/>
  <c r="F206" i="4" s="1"/>
  <c r="G206" i="4"/>
  <c r="H206" i="4" s="1"/>
  <c r="I206" i="4" s="1"/>
  <c r="D205" i="4"/>
  <c r="E205" i="4"/>
  <c r="F205" i="4" s="1"/>
  <c r="G205" i="4"/>
  <c r="H205" i="4" s="1"/>
  <c r="I205" i="4" s="1"/>
  <c r="D204" i="4"/>
  <c r="E204" i="4"/>
  <c r="F204" i="4" s="1"/>
  <c r="G204" i="4"/>
  <c r="H204" i="4" s="1"/>
  <c r="I204" i="4" s="1"/>
  <c r="D203" i="4"/>
  <c r="E203" i="4"/>
  <c r="F203" i="4" s="1"/>
  <c r="G203" i="4"/>
  <c r="H203" i="4" s="1"/>
  <c r="I203" i="4" s="1"/>
  <c r="D202" i="4"/>
  <c r="E202" i="4"/>
  <c r="F202" i="4" s="1"/>
  <c r="G202" i="4"/>
  <c r="H202" i="4" s="1"/>
  <c r="I202" i="4" s="1"/>
  <c r="D201" i="4"/>
  <c r="E201" i="4"/>
  <c r="F201" i="4" s="1"/>
  <c r="G201" i="4"/>
  <c r="H201" i="4" s="1"/>
  <c r="I201" i="4" s="1"/>
  <c r="D200" i="4"/>
  <c r="E200" i="4"/>
  <c r="F200" i="4" s="1"/>
  <c r="G200" i="4"/>
  <c r="H200" i="4" s="1"/>
  <c r="I200" i="4" s="1"/>
  <c r="D199" i="4"/>
  <c r="E199" i="4"/>
  <c r="F199" i="4" s="1"/>
  <c r="G199" i="4"/>
  <c r="H199" i="4" s="1"/>
  <c r="I199" i="4" s="1"/>
  <c r="D198" i="4"/>
  <c r="E198" i="4"/>
  <c r="F198" i="4" s="1"/>
  <c r="G198" i="4"/>
  <c r="H198" i="4" s="1"/>
  <c r="I198" i="4" s="1"/>
  <c r="D197" i="4"/>
  <c r="E197" i="4"/>
  <c r="F197" i="4" s="1"/>
  <c r="G197" i="4"/>
  <c r="H197" i="4" s="1"/>
  <c r="I197" i="4" s="1"/>
  <c r="D196" i="4"/>
  <c r="E196" i="4"/>
  <c r="F196" i="4" s="1"/>
  <c r="G196" i="4"/>
  <c r="H196" i="4" s="1"/>
  <c r="I196" i="4" s="1"/>
  <c r="D195" i="4"/>
  <c r="E195" i="4"/>
  <c r="F195" i="4" s="1"/>
  <c r="G195" i="4"/>
  <c r="H195" i="4" s="1"/>
  <c r="I195" i="4" s="1"/>
  <c r="D194" i="4"/>
  <c r="E194" i="4"/>
  <c r="F194" i="4" s="1"/>
  <c r="G194" i="4"/>
  <c r="H194" i="4" s="1"/>
  <c r="I194" i="4" s="1"/>
  <c r="D193" i="4"/>
  <c r="E193" i="4"/>
  <c r="F193" i="4" s="1"/>
  <c r="G193" i="4"/>
  <c r="H193" i="4" s="1"/>
  <c r="I193" i="4" s="1"/>
  <c r="D192" i="4"/>
  <c r="E192" i="4"/>
  <c r="F192" i="4" s="1"/>
  <c r="G192" i="4"/>
  <c r="H192" i="4" s="1"/>
  <c r="I192" i="4" s="1"/>
  <c r="D191" i="4"/>
  <c r="E191" i="4"/>
  <c r="F191" i="4" s="1"/>
  <c r="G191" i="4"/>
  <c r="H191" i="4" s="1"/>
  <c r="I191" i="4" s="1"/>
  <c r="D190" i="4"/>
  <c r="E190" i="4"/>
  <c r="F190" i="4" s="1"/>
  <c r="G190" i="4"/>
  <c r="H190" i="4" s="1"/>
  <c r="I190" i="4" s="1"/>
  <c r="D189" i="4"/>
  <c r="E189" i="4"/>
  <c r="F189" i="4" s="1"/>
  <c r="G189" i="4"/>
  <c r="H189" i="4" s="1"/>
  <c r="I189" i="4" s="1"/>
  <c r="D188" i="4"/>
  <c r="E188" i="4"/>
  <c r="F188" i="4" s="1"/>
  <c r="G188" i="4"/>
  <c r="H188" i="4" s="1"/>
  <c r="I188" i="4" s="1"/>
  <c r="D187" i="4"/>
  <c r="E187" i="4"/>
  <c r="F187" i="4" s="1"/>
  <c r="G187" i="4"/>
  <c r="H187" i="4" s="1"/>
  <c r="I187" i="4" s="1"/>
  <c r="D186" i="4"/>
  <c r="E186" i="4"/>
  <c r="F186" i="4" s="1"/>
  <c r="G186" i="4"/>
  <c r="H186" i="4" s="1"/>
  <c r="I186" i="4" s="1"/>
  <c r="D185" i="4"/>
  <c r="E185" i="4"/>
  <c r="F185" i="4" s="1"/>
  <c r="G185" i="4"/>
  <c r="H185" i="4" s="1"/>
  <c r="I185" i="4" s="1"/>
  <c r="D184" i="4"/>
  <c r="E184" i="4"/>
  <c r="F184" i="4" s="1"/>
  <c r="G184" i="4"/>
  <c r="H184" i="4" s="1"/>
  <c r="I184" i="4" s="1"/>
  <c r="D183" i="4"/>
  <c r="E183" i="4"/>
  <c r="F183" i="4" s="1"/>
  <c r="G183" i="4"/>
  <c r="H183" i="4" s="1"/>
  <c r="I183" i="4" s="1"/>
  <c r="D182" i="4"/>
  <c r="E182" i="4"/>
  <c r="F182" i="4" s="1"/>
  <c r="G182" i="4"/>
  <c r="H182" i="4" s="1"/>
  <c r="I182" i="4" s="1"/>
  <c r="D181" i="4"/>
  <c r="E181" i="4"/>
  <c r="F181" i="4" s="1"/>
  <c r="G181" i="4"/>
  <c r="H181" i="4" s="1"/>
  <c r="I181" i="4" s="1"/>
  <c r="D180" i="4"/>
  <c r="E180" i="4"/>
  <c r="F180" i="4" s="1"/>
  <c r="G180" i="4"/>
  <c r="H180" i="4" s="1"/>
  <c r="I180" i="4" s="1"/>
  <c r="D179" i="4"/>
  <c r="E179" i="4"/>
  <c r="F179" i="4" s="1"/>
  <c r="G179" i="4"/>
  <c r="H179" i="4" s="1"/>
  <c r="I179" i="4" s="1"/>
  <c r="D178" i="4"/>
  <c r="E178" i="4"/>
  <c r="F178" i="4" s="1"/>
  <c r="G178" i="4"/>
  <c r="H178" i="4" s="1"/>
  <c r="I178" i="4" s="1"/>
  <c r="D177" i="4"/>
  <c r="E177" i="4"/>
  <c r="F177" i="4" s="1"/>
  <c r="G177" i="4"/>
  <c r="H177" i="4" s="1"/>
  <c r="I177" i="4" s="1"/>
  <c r="D176" i="4"/>
  <c r="E176" i="4"/>
  <c r="F176" i="4" s="1"/>
  <c r="G176" i="4"/>
  <c r="H176" i="4" s="1"/>
  <c r="I176" i="4" s="1"/>
  <c r="D175" i="4"/>
  <c r="E175" i="4"/>
  <c r="F175" i="4" s="1"/>
  <c r="G175" i="4"/>
  <c r="H175" i="4" s="1"/>
  <c r="I175" i="4" s="1"/>
  <c r="D174" i="4"/>
  <c r="E174" i="4"/>
  <c r="F174" i="4" s="1"/>
  <c r="G174" i="4"/>
  <c r="H174" i="4" s="1"/>
  <c r="I174" i="4" s="1"/>
  <c r="D173" i="4"/>
  <c r="E173" i="4"/>
  <c r="F173" i="4" s="1"/>
  <c r="G173" i="4"/>
  <c r="H173" i="4" s="1"/>
  <c r="I173" i="4" s="1"/>
  <c r="D172" i="4"/>
  <c r="E172" i="4"/>
  <c r="F172" i="4" s="1"/>
  <c r="G172" i="4"/>
  <c r="H172" i="4" s="1"/>
  <c r="I172" i="4" s="1"/>
  <c r="D171" i="4"/>
  <c r="E171" i="4"/>
  <c r="F171" i="4" s="1"/>
  <c r="G171" i="4"/>
  <c r="H171" i="4" s="1"/>
  <c r="I171" i="4" s="1"/>
  <c r="D170" i="4"/>
  <c r="E170" i="4"/>
  <c r="F170" i="4" s="1"/>
  <c r="G170" i="4"/>
  <c r="H170" i="4" s="1"/>
  <c r="I170" i="4" s="1"/>
  <c r="D169" i="4"/>
  <c r="E169" i="4"/>
  <c r="F169" i="4" s="1"/>
  <c r="G169" i="4"/>
  <c r="H169" i="4" s="1"/>
  <c r="I169" i="4" s="1"/>
  <c r="D168" i="4"/>
  <c r="E168" i="4"/>
  <c r="F168" i="4" s="1"/>
  <c r="G168" i="4"/>
  <c r="H168" i="4" s="1"/>
  <c r="I168" i="4" s="1"/>
  <c r="D167" i="4"/>
  <c r="E167" i="4"/>
  <c r="F167" i="4" s="1"/>
  <c r="G167" i="4"/>
  <c r="H167" i="4" s="1"/>
  <c r="I167" i="4" s="1"/>
  <c r="D166" i="4"/>
  <c r="E166" i="4"/>
  <c r="F166" i="4" s="1"/>
  <c r="G166" i="4"/>
  <c r="H166" i="4" s="1"/>
  <c r="I166" i="4" s="1"/>
  <c r="D165" i="4"/>
  <c r="E165" i="4"/>
  <c r="F165" i="4" s="1"/>
  <c r="G165" i="4"/>
  <c r="H165" i="4" s="1"/>
  <c r="I165" i="4" s="1"/>
  <c r="D164" i="4"/>
  <c r="E164" i="4"/>
  <c r="F164" i="4" s="1"/>
  <c r="G164" i="4"/>
  <c r="H164" i="4" s="1"/>
  <c r="I164" i="4" s="1"/>
  <c r="D163" i="4"/>
  <c r="E163" i="4"/>
  <c r="F163" i="4" s="1"/>
  <c r="G163" i="4"/>
  <c r="H163" i="4" s="1"/>
  <c r="I163" i="4" s="1"/>
  <c r="D162" i="4"/>
  <c r="E162" i="4"/>
  <c r="F162" i="4" s="1"/>
  <c r="G162" i="4"/>
  <c r="H162" i="4" s="1"/>
  <c r="I162" i="4" s="1"/>
  <c r="D161" i="4"/>
  <c r="E161" i="4"/>
  <c r="F161" i="4" s="1"/>
  <c r="G161" i="4"/>
  <c r="H161" i="4" s="1"/>
  <c r="I161" i="4" s="1"/>
  <c r="D160" i="4"/>
  <c r="E160" i="4"/>
  <c r="F160" i="4" s="1"/>
  <c r="G160" i="4"/>
  <c r="H160" i="4" s="1"/>
  <c r="I160" i="4" s="1"/>
  <c r="D159" i="4"/>
  <c r="E159" i="4"/>
  <c r="F159" i="4" s="1"/>
  <c r="G159" i="4"/>
  <c r="H159" i="4" s="1"/>
  <c r="I159" i="4" s="1"/>
  <c r="D158" i="4"/>
  <c r="E158" i="4"/>
  <c r="F158" i="4" s="1"/>
  <c r="G158" i="4"/>
  <c r="H158" i="4" s="1"/>
  <c r="I158" i="4" s="1"/>
  <c r="D157" i="4"/>
  <c r="E157" i="4"/>
  <c r="F157" i="4" s="1"/>
  <c r="G157" i="4"/>
  <c r="H157" i="4" s="1"/>
  <c r="I157" i="4" s="1"/>
  <c r="D156" i="4"/>
  <c r="E156" i="4"/>
  <c r="F156" i="4" s="1"/>
  <c r="G156" i="4"/>
  <c r="H156" i="4" s="1"/>
  <c r="I156" i="4" s="1"/>
  <c r="D155" i="4"/>
  <c r="E155" i="4"/>
  <c r="F155" i="4" s="1"/>
  <c r="G155" i="4"/>
  <c r="H155" i="4" s="1"/>
  <c r="I155" i="4" s="1"/>
  <c r="D154" i="4"/>
  <c r="E154" i="4"/>
  <c r="F154" i="4" s="1"/>
  <c r="G154" i="4"/>
  <c r="H154" i="4" s="1"/>
  <c r="I154" i="4" s="1"/>
  <c r="D153" i="4"/>
  <c r="E153" i="4"/>
  <c r="F153" i="4" s="1"/>
  <c r="G153" i="4"/>
  <c r="H153" i="4" s="1"/>
  <c r="I153" i="4" s="1"/>
  <c r="D152" i="4"/>
  <c r="E152" i="4"/>
  <c r="F152" i="4" s="1"/>
  <c r="G152" i="4"/>
  <c r="H152" i="4" s="1"/>
  <c r="I152" i="4" s="1"/>
  <c r="D151" i="4"/>
  <c r="E151" i="4"/>
  <c r="F151" i="4" s="1"/>
  <c r="G151" i="4"/>
  <c r="H151" i="4" s="1"/>
  <c r="I151" i="4" s="1"/>
  <c r="D150" i="4"/>
  <c r="E150" i="4"/>
  <c r="F150" i="4" s="1"/>
  <c r="G150" i="4"/>
  <c r="H150" i="4" s="1"/>
  <c r="I150" i="4" s="1"/>
  <c r="D149" i="4"/>
  <c r="E149" i="4"/>
  <c r="F149" i="4" s="1"/>
  <c r="G149" i="4"/>
  <c r="H149" i="4" s="1"/>
  <c r="I149" i="4" s="1"/>
  <c r="D148" i="4"/>
  <c r="E148" i="4"/>
  <c r="F148" i="4" s="1"/>
  <c r="G148" i="4"/>
  <c r="H148" i="4" s="1"/>
  <c r="I148" i="4" s="1"/>
  <c r="D147" i="4"/>
  <c r="E147" i="4"/>
  <c r="F147" i="4" s="1"/>
  <c r="G147" i="4"/>
  <c r="H147" i="4" s="1"/>
  <c r="I147" i="4" s="1"/>
  <c r="D146" i="4"/>
  <c r="E146" i="4"/>
  <c r="F146" i="4" s="1"/>
  <c r="G146" i="4"/>
  <c r="H146" i="4" s="1"/>
  <c r="I146" i="4" s="1"/>
  <c r="D145" i="4"/>
  <c r="E145" i="4"/>
  <c r="F145" i="4" s="1"/>
  <c r="G145" i="4"/>
  <c r="H145" i="4" s="1"/>
  <c r="I145" i="4" s="1"/>
  <c r="D144" i="4"/>
  <c r="E144" i="4"/>
  <c r="F144" i="4" s="1"/>
  <c r="G144" i="4"/>
  <c r="H144" i="4" s="1"/>
  <c r="I144" i="4" s="1"/>
  <c r="D143" i="4"/>
  <c r="E143" i="4"/>
  <c r="F143" i="4" s="1"/>
  <c r="G143" i="4"/>
  <c r="H143" i="4" s="1"/>
  <c r="I143" i="4" s="1"/>
  <c r="D142" i="4"/>
  <c r="E142" i="4"/>
  <c r="F142" i="4" s="1"/>
  <c r="G142" i="4"/>
  <c r="H142" i="4" s="1"/>
  <c r="I142" i="4" s="1"/>
  <c r="D141" i="4"/>
  <c r="E141" i="4"/>
  <c r="F141" i="4" s="1"/>
  <c r="G141" i="4"/>
  <c r="H141" i="4" s="1"/>
  <c r="I141" i="4" s="1"/>
  <c r="D140" i="4"/>
  <c r="E140" i="4"/>
  <c r="F140" i="4" s="1"/>
  <c r="G140" i="4"/>
  <c r="H140" i="4" s="1"/>
  <c r="I140" i="4" s="1"/>
  <c r="D139" i="4"/>
  <c r="E139" i="4"/>
  <c r="F139" i="4" s="1"/>
  <c r="G139" i="4"/>
  <c r="H139" i="4" s="1"/>
  <c r="I139" i="4" s="1"/>
  <c r="D138" i="4"/>
  <c r="E138" i="4"/>
  <c r="F138" i="4" s="1"/>
  <c r="G138" i="4"/>
  <c r="H138" i="4" s="1"/>
  <c r="I138" i="4" s="1"/>
  <c r="D137" i="4"/>
  <c r="E137" i="4"/>
  <c r="F137" i="4" s="1"/>
  <c r="G137" i="4"/>
  <c r="H137" i="4" s="1"/>
  <c r="I137" i="4" s="1"/>
  <c r="D136" i="4"/>
  <c r="E136" i="4"/>
  <c r="F136" i="4" s="1"/>
  <c r="G136" i="4"/>
  <c r="H136" i="4" s="1"/>
  <c r="I136" i="4" s="1"/>
  <c r="D135" i="4"/>
  <c r="E135" i="4" s="1"/>
  <c r="F135" i="4" s="1"/>
  <c r="G135" i="4" s="1"/>
  <c r="H135" i="4" s="1"/>
  <c r="I135" i="4" s="1"/>
  <c r="D134" i="4"/>
  <c r="E134" i="4" s="1"/>
  <c r="F134" i="4" s="1"/>
  <c r="G134" i="4" s="1"/>
  <c r="H134" i="4" s="1"/>
  <c r="I134" i="4" s="1"/>
  <c r="D133" i="4"/>
  <c r="E133" i="4" s="1"/>
  <c r="F133" i="4" s="1"/>
  <c r="G133" i="4" s="1"/>
  <c r="H133" i="4" s="1"/>
  <c r="I133" i="4" s="1"/>
  <c r="D132" i="4"/>
  <c r="E132" i="4" s="1"/>
  <c r="F132" i="4" s="1"/>
  <c r="G132" i="4" s="1"/>
  <c r="H132" i="4" s="1"/>
  <c r="I132" i="4" s="1"/>
  <c r="D131" i="4"/>
  <c r="E131" i="4" s="1"/>
  <c r="F131" i="4" s="1"/>
  <c r="G131" i="4" s="1"/>
  <c r="H131" i="4" s="1"/>
  <c r="I131" i="4" s="1"/>
  <c r="D130" i="4"/>
  <c r="E130" i="4" s="1"/>
  <c r="F130" i="4" s="1"/>
  <c r="G130" i="4" s="1"/>
  <c r="H130" i="4" s="1"/>
  <c r="I130" i="4" s="1"/>
  <c r="D129" i="4"/>
  <c r="E129" i="4" s="1"/>
  <c r="F129" i="4" s="1"/>
  <c r="G129" i="4" s="1"/>
  <c r="H129" i="4" s="1"/>
  <c r="I129" i="4" s="1"/>
  <c r="D128" i="4"/>
  <c r="E128" i="4" s="1"/>
  <c r="F128" i="4" s="1"/>
  <c r="G128" i="4" s="1"/>
  <c r="H128" i="4" s="1"/>
  <c r="I128" i="4" s="1"/>
  <c r="D127" i="4"/>
  <c r="E127" i="4" s="1"/>
  <c r="F127" i="4" s="1"/>
  <c r="G127" i="4" s="1"/>
  <c r="H127" i="4" s="1"/>
  <c r="I127" i="4" s="1"/>
  <c r="D126" i="4"/>
  <c r="E126" i="4" s="1"/>
  <c r="F126" i="4" s="1"/>
  <c r="G126" i="4" s="1"/>
  <c r="H126" i="4" s="1"/>
  <c r="I126" i="4" s="1"/>
  <c r="D125" i="4"/>
  <c r="E125" i="4" s="1"/>
  <c r="F125" i="4" s="1"/>
  <c r="G125" i="4" s="1"/>
  <c r="H125" i="4" s="1"/>
  <c r="I125" i="4" s="1"/>
  <c r="D124" i="4"/>
  <c r="E124" i="4" s="1"/>
  <c r="F124" i="4" s="1"/>
  <c r="G124" i="4" s="1"/>
  <c r="H124" i="4" s="1"/>
  <c r="I124" i="4" s="1"/>
  <c r="D123" i="4"/>
  <c r="E123" i="4" s="1"/>
  <c r="F123" i="4" s="1"/>
  <c r="G123" i="4" s="1"/>
  <c r="H123" i="4" s="1"/>
  <c r="I123" i="4" s="1"/>
  <c r="D122" i="4"/>
  <c r="E122" i="4" s="1"/>
  <c r="F122" i="4" s="1"/>
  <c r="G122" i="4" s="1"/>
  <c r="H122" i="4" s="1"/>
  <c r="I122" i="4" s="1"/>
  <c r="D121" i="4"/>
  <c r="E121" i="4" s="1"/>
  <c r="F121" i="4" s="1"/>
  <c r="G121" i="4" s="1"/>
  <c r="H121" i="4" s="1"/>
  <c r="I121" i="4" s="1"/>
  <c r="D120" i="4"/>
  <c r="E120" i="4" s="1"/>
  <c r="F120" i="4" s="1"/>
  <c r="G120" i="4" s="1"/>
  <c r="H120" i="4" s="1"/>
  <c r="I120" i="4" s="1"/>
  <c r="D119" i="4"/>
  <c r="E119" i="4" s="1"/>
  <c r="F119" i="4" s="1"/>
  <c r="G119" i="4" s="1"/>
  <c r="H119" i="4" s="1"/>
  <c r="I119" i="4" s="1"/>
  <c r="D118" i="4"/>
  <c r="E118" i="4" s="1"/>
  <c r="F118" i="4" s="1"/>
  <c r="G118" i="4" s="1"/>
  <c r="H118" i="4" s="1"/>
  <c r="I118" i="4" s="1"/>
  <c r="D117" i="4"/>
  <c r="E117" i="4" s="1"/>
  <c r="F117" i="4" s="1"/>
  <c r="G117" i="4" s="1"/>
  <c r="H117" i="4" s="1"/>
  <c r="I117" i="4" s="1"/>
  <c r="D116" i="4"/>
  <c r="E116" i="4" s="1"/>
  <c r="F116" i="4" s="1"/>
  <c r="G116" i="4" s="1"/>
  <c r="H116" i="4" s="1"/>
  <c r="I116" i="4" s="1"/>
  <c r="D115" i="4"/>
  <c r="E115" i="4" s="1"/>
  <c r="F115" i="4" s="1"/>
  <c r="G115" i="4" s="1"/>
  <c r="H115" i="4" s="1"/>
  <c r="I115" i="4" s="1"/>
  <c r="D114" i="4"/>
  <c r="E114" i="4" s="1"/>
  <c r="F114" i="4" s="1"/>
  <c r="G114" i="4" s="1"/>
  <c r="H114" i="4" s="1"/>
  <c r="I114" i="4" s="1"/>
  <c r="D113" i="4"/>
  <c r="E113" i="4" s="1"/>
  <c r="F113" i="4" s="1"/>
  <c r="G113" i="4" s="1"/>
  <c r="H113" i="4" s="1"/>
  <c r="I113" i="4" s="1"/>
  <c r="D112" i="4"/>
  <c r="E112" i="4" s="1"/>
  <c r="F112" i="4" s="1"/>
  <c r="G112" i="4" s="1"/>
  <c r="H112" i="4" s="1"/>
  <c r="I112" i="4" s="1"/>
  <c r="D111" i="4"/>
  <c r="E111" i="4" s="1"/>
  <c r="F111" i="4" s="1"/>
  <c r="G111" i="4" s="1"/>
  <c r="H111" i="4" s="1"/>
  <c r="I111" i="4" s="1"/>
  <c r="D110" i="4"/>
  <c r="E110" i="4" s="1"/>
  <c r="F110" i="4" s="1"/>
  <c r="G110" i="4" s="1"/>
  <c r="H110" i="4" s="1"/>
  <c r="I110" i="4" s="1"/>
  <c r="D109" i="4"/>
  <c r="E109" i="4" s="1"/>
  <c r="F109" i="4" s="1"/>
  <c r="G109" i="4" s="1"/>
  <c r="H109" i="4" s="1"/>
  <c r="I109" i="4" s="1"/>
  <c r="D108" i="4"/>
  <c r="E108" i="4" s="1"/>
  <c r="F108" i="4" s="1"/>
  <c r="G108" i="4" s="1"/>
  <c r="H108" i="4" s="1"/>
  <c r="I108" i="4" s="1"/>
  <c r="D107" i="4"/>
  <c r="E107" i="4" s="1"/>
  <c r="F107" i="4" s="1"/>
  <c r="G107" i="4" s="1"/>
  <c r="H107" i="4" s="1"/>
  <c r="I107" i="4" s="1"/>
  <c r="D106" i="4"/>
  <c r="E106" i="4" s="1"/>
  <c r="F106" i="4" s="1"/>
  <c r="G106" i="4" s="1"/>
  <c r="H106" i="4" s="1"/>
  <c r="I106" i="4" s="1"/>
  <c r="D105" i="4"/>
  <c r="E105" i="4" s="1"/>
  <c r="F105" i="4" s="1"/>
  <c r="G105" i="4" s="1"/>
  <c r="H105" i="4" s="1"/>
  <c r="I105" i="4" s="1"/>
  <c r="D104" i="4"/>
  <c r="E104" i="4" s="1"/>
  <c r="F104" i="4" s="1"/>
  <c r="G104" i="4" s="1"/>
  <c r="H104" i="4" s="1"/>
  <c r="I104" i="4" s="1"/>
  <c r="D103" i="4"/>
  <c r="E103" i="4" s="1"/>
  <c r="F103" i="4" s="1"/>
  <c r="G103" i="4" s="1"/>
  <c r="H103" i="4" s="1"/>
  <c r="I103" i="4" s="1"/>
  <c r="D102" i="4"/>
  <c r="E102" i="4" s="1"/>
  <c r="F102" i="4" s="1"/>
  <c r="G102" i="4" s="1"/>
  <c r="H102" i="4" s="1"/>
  <c r="I102" i="4" s="1"/>
  <c r="D101" i="4"/>
  <c r="E101" i="4" s="1"/>
  <c r="F101" i="4" s="1"/>
  <c r="G101" i="4" s="1"/>
  <c r="H101" i="4" s="1"/>
  <c r="I101" i="4" s="1"/>
  <c r="D100" i="4"/>
  <c r="E100" i="4" s="1"/>
  <c r="F100" i="4" s="1"/>
  <c r="G100" i="4" s="1"/>
  <c r="H100" i="4" s="1"/>
  <c r="I100" i="4" s="1"/>
  <c r="D99" i="4"/>
  <c r="E99" i="4" s="1"/>
  <c r="F99" i="4" s="1"/>
  <c r="G99" i="4" s="1"/>
  <c r="H99" i="4" s="1"/>
  <c r="I99" i="4" s="1"/>
  <c r="D98" i="4"/>
  <c r="E98" i="4" s="1"/>
  <c r="F98" i="4" s="1"/>
  <c r="G98" i="4" s="1"/>
  <c r="H98" i="4" s="1"/>
  <c r="I98" i="4" s="1"/>
  <c r="D97" i="4"/>
  <c r="E97" i="4" s="1"/>
  <c r="F97" i="4" s="1"/>
  <c r="G97" i="4" s="1"/>
  <c r="H97" i="4" s="1"/>
  <c r="I97" i="4" s="1"/>
  <c r="D96" i="4"/>
  <c r="E96" i="4" s="1"/>
  <c r="F96" i="4" s="1"/>
  <c r="G96" i="4" s="1"/>
  <c r="H96" i="4" s="1"/>
  <c r="I96" i="4" s="1"/>
  <c r="D95" i="4"/>
  <c r="E95" i="4" s="1"/>
  <c r="F95" i="4" s="1"/>
  <c r="G95" i="4" s="1"/>
  <c r="H95" i="4" s="1"/>
  <c r="I95" i="4" s="1"/>
  <c r="D94" i="4"/>
  <c r="E94" i="4" s="1"/>
  <c r="F94" i="4" s="1"/>
  <c r="G94" i="4" s="1"/>
  <c r="H94" i="4" s="1"/>
  <c r="I94" i="4" s="1"/>
  <c r="D93" i="4"/>
  <c r="E93" i="4" s="1"/>
  <c r="F93" i="4" s="1"/>
  <c r="G93" i="4" s="1"/>
  <c r="H93" i="4" s="1"/>
  <c r="I93" i="4" s="1"/>
  <c r="D92" i="4"/>
  <c r="E92" i="4" s="1"/>
  <c r="F92" i="4" s="1"/>
  <c r="G92" i="4" s="1"/>
  <c r="H92" i="4" s="1"/>
  <c r="I92" i="4" s="1"/>
  <c r="D91" i="4"/>
  <c r="E91" i="4" s="1"/>
  <c r="F91" i="4" s="1"/>
  <c r="G91" i="4" s="1"/>
  <c r="H91" i="4" s="1"/>
  <c r="I91" i="4" s="1"/>
  <c r="D90" i="4"/>
  <c r="E90" i="4" s="1"/>
  <c r="F90" i="4" s="1"/>
  <c r="G90" i="4" s="1"/>
  <c r="H90" i="4" s="1"/>
  <c r="I90" i="4" s="1"/>
  <c r="D89" i="4"/>
  <c r="E89" i="4" s="1"/>
  <c r="F89" i="4" s="1"/>
  <c r="G89" i="4" s="1"/>
  <c r="H89" i="4" s="1"/>
  <c r="I89" i="4" s="1"/>
  <c r="D88" i="4"/>
  <c r="E88" i="4" s="1"/>
  <c r="F88" i="4" s="1"/>
  <c r="G88" i="4" s="1"/>
  <c r="H88" i="4" s="1"/>
  <c r="I88" i="4" s="1"/>
  <c r="D87" i="4"/>
  <c r="E87" i="4" s="1"/>
  <c r="F87" i="4" s="1"/>
  <c r="G87" i="4" s="1"/>
  <c r="H87" i="4" s="1"/>
  <c r="I87" i="4" s="1"/>
  <c r="D86" i="4"/>
  <c r="E86" i="4" s="1"/>
  <c r="F86" i="4" s="1"/>
  <c r="G86" i="4" s="1"/>
  <c r="H86" i="4" s="1"/>
  <c r="I86" i="4" s="1"/>
  <c r="D85" i="4"/>
  <c r="E85" i="4" s="1"/>
  <c r="F85" i="4" s="1"/>
  <c r="G85" i="4" s="1"/>
  <c r="H85" i="4" s="1"/>
  <c r="I85" i="4" s="1"/>
  <c r="D84" i="4"/>
  <c r="E84" i="4" s="1"/>
  <c r="F84" i="4" s="1"/>
  <c r="G84" i="4" s="1"/>
  <c r="H84" i="4" s="1"/>
  <c r="I84" i="4" s="1"/>
  <c r="D83" i="4"/>
  <c r="E83" i="4" s="1"/>
  <c r="F83" i="4" s="1"/>
  <c r="G83" i="4" s="1"/>
  <c r="H83" i="4" s="1"/>
  <c r="I83" i="4" s="1"/>
  <c r="D82" i="4"/>
  <c r="E82" i="4" s="1"/>
  <c r="F82" i="4" s="1"/>
  <c r="G82" i="4" s="1"/>
  <c r="H82" i="4" s="1"/>
  <c r="I82" i="4" s="1"/>
  <c r="D81" i="4"/>
  <c r="E81" i="4" s="1"/>
  <c r="F81" i="4" s="1"/>
  <c r="G81" i="4" s="1"/>
  <c r="H81" i="4" s="1"/>
  <c r="I81" i="4" s="1"/>
  <c r="D80" i="4"/>
  <c r="E80" i="4" s="1"/>
  <c r="F80" i="4" s="1"/>
  <c r="G80" i="4" s="1"/>
  <c r="H80" i="4" s="1"/>
  <c r="I80" i="4" s="1"/>
  <c r="D79" i="4"/>
  <c r="E79" i="4" s="1"/>
  <c r="F79" i="4" s="1"/>
  <c r="G79" i="4" s="1"/>
  <c r="H79" i="4" s="1"/>
  <c r="I79" i="4" s="1"/>
  <c r="D78" i="4"/>
  <c r="E78" i="4" s="1"/>
  <c r="F78" i="4" s="1"/>
  <c r="G78" i="4" s="1"/>
  <c r="H78" i="4" s="1"/>
  <c r="I78" i="4" s="1"/>
  <c r="D77" i="4"/>
  <c r="E77" i="4" s="1"/>
  <c r="F77" i="4" s="1"/>
  <c r="G77" i="4" s="1"/>
  <c r="H77" i="4" s="1"/>
  <c r="I77" i="4" s="1"/>
  <c r="D76" i="4"/>
  <c r="E76" i="4" s="1"/>
  <c r="F76" i="4" s="1"/>
  <c r="G76" i="4" s="1"/>
  <c r="H76" i="4" s="1"/>
  <c r="I76" i="4" s="1"/>
  <c r="D75" i="4"/>
  <c r="E75" i="4" s="1"/>
  <c r="F75" i="4" s="1"/>
  <c r="G75" i="4" s="1"/>
  <c r="H75" i="4" s="1"/>
  <c r="I75" i="4" s="1"/>
  <c r="D74" i="4"/>
  <c r="E74" i="4" s="1"/>
  <c r="F74" i="4" s="1"/>
  <c r="G74" i="4" s="1"/>
  <c r="H74" i="4" s="1"/>
  <c r="I74" i="4" s="1"/>
  <c r="D73" i="4"/>
  <c r="E73" i="4" s="1"/>
  <c r="F73" i="4" s="1"/>
  <c r="G73" i="4" s="1"/>
  <c r="H73" i="4" s="1"/>
  <c r="I73" i="4" s="1"/>
  <c r="D72" i="4"/>
  <c r="E72" i="4" s="1"/>
  <c r="F72" i="4" s="1"/>
  <c r="G72" i="4" s="1"/>
  <c r="H72" i="4" s="1"/>
  <c r="I72" i="4" s="1"/>
  <c r="D71" i="4"/>
  <c r="E71" i="4" s="1"/>
  <c r="F71" i="4" s="1"/>
  <c r="G71" i="4" s="1"/>
  <c r="H71" i="4" s="1"/>
  <c r="I71" i="4" s="1"/>
  <c r="D70" i="4"/>
  <c r="E70" i="4" s="1"/>
  <c r="F70" i="4" s="1"/>
  <c r="G70" i="4" s="1"/>
  <c r="H70" i="4" s="1"/>
  <c r="I70" i="4" s="1"/>
  <c r="D69" i="4"/>
  <c r="E69" i="4" s="1"/>
  <c r="F69" i="4" s="1"/>
  <c r="G69" i="4" s="1"/>
  <c r="H69" i="4" s="1"/>
  <c r="I69" i="4" s="1"/>
  <c r="D68" i="4"/>
  <c r="E68" i="4" s="1"/>
  <c r="F68" i="4" s="1"/>
  <c r="G68" i="4" s="1"/>
  <c r="H68" i="4" s="1"/>
  <c r="I68" i="4" s="1"/>
  <c r="D67" i="4"/>
  <c r="E67" i="4" s="1"/>
  <c r="F67" i="4" s="1"/>
  <c r="G67" i="4" s="1"/>
  <c r="H67" i="4" s="1"/>
  <c r="I67" i="4" s="1"/>
  <c r="D66" i="4"/>
  <c r="E66" i="4" s="1"/>
  <c r="F66" i="4" s="1"/>
  <c r="G66" i="4" s="1"/>
  <c r="H66" i="4" s="1"/>
  <c r="I66" i="4" s="1"/>
  <c r="D65" i="4"/>
  <c r="E65" i="4" s="1"/>
  <c r="F65" i="4" s="1"/>
  <c r="G65" i="4" s="1"/>
  <c r="H65" i="4" s="1"/>
  <c r="I65" i="4" s="1"/>
  <c r="D64" i="4"/>
  <c r="E64" i="4" s="1"/>
  <c r="F64" i="4" s="1"/>
  <c r="G64" i="4" s="1"/>
  <c r="H64" i="4" s="1"/>
  <c r="I64" i="4" s="1"/>
  <c r="D63" i="4"/>
  <c r="E63" i="4" s="1"/>
  <c r="F63" i="4" s="1"/>
  <c r="G63" i="4" s="1"/>
  <c r="H63" i="4" s="1"/>
  <c r="I63" i="4" s="1"/>
  <c r="D62" i="4"/>
  <c r="E62" i="4" s="1"/>
  <c r="F62" i="4" s="1"/>
  <c r="G62" i="4" s="1"/>
  <c r="H62" i="4" s="1"/>
  <c r="I62" i="4" s="1"/>
  <c r="D61" i="4"/>
  <c r="E61" i="4" s="1"/>
  <c r="F61" i="4" s="1"/>
  <c r="G61" i="4" s="1"/>
  <c r="H61" i="4" s="1"/>
  <c r="I61" i="4" s="1"/>
  <c r="D60" i="4"/>
  <c r="E60" i="4" s="1"/>
  <c r="F60" i="4" s="1"/>
  <c r="G60" i="4" s="1"/>
  <c r="H60" i="4" s="1"/>
  <c r="I60" i="4" s="1"/>
  <c r="D59" i="4"/>
  <c r="E59" i="4" s="1"/>
  <c r="F59" i="4" s="1"/>
  <c r="G59" i="4" s="1"/>
  <c r="H59" i="4" s="1"/>
  <c r="I59" i="4" s="1"/>
  <c r="D58" i="4"/>
  <c r="E58" i="4" s="1"/>
  <c r="F58" i="4" s="1"/>
  <c r="G58" i="4" s="1"/>
  <c r="H58" i="4" s="1"/>
  <c r="I58" i="4" s="1"/>
  <c r="D57" i="4"/>
  <c r="E57" i="4" s="1"/>
  <c r="F57" i="4" s="1"/>
  <c r="G57" i="4" s="1"/>
  <c r="H57" i="4" s="1"/>
  <c r="I57" i="4" s="1"/>
  <c r="D56" i="4"/>
  <c r="E56" i="4" s="1"/>
  <c r="F56" i="4" s="1"/>
  <c r="G56" i="4" s="1"/>
  <c r="H56" i="4" s="1"/>
  <c r="I56" i="4" s="1"/>
  <c r="D55" i="4"/>
  <c r="E55" i="4" s="1"/>
  <c r="F55" i="4" s="1"/>
  <c r="G55" i="4" s="1"/>
  <c r="H55" i="4" s="1"/>
  <c r="I55" i="4" s="1"/>
  <c r="D54" i="4"/>
  <c r="E54" i="4" s="1"/>
  <c r="F54" i="4" s="1"/>
  <c r="G54" i="4" s="1"/>
  <c r="H54" i="4" s="1"/>
  <c r="I54" i="4" s="1"/>
  <c r="D53" i="4"/>
  <c r="E53" i="4" s="1"/>
  <c r="F53" i="4" s="1"/>
  <c r="G53" i="4" s="1"/>
  <c r="H53" i="4" s="1"/>
  <c r="I53" i="4" s="1"/>
  <c r="D52" i="4"/>
  <c r="E52" i="4" s="1"/>
  <c r="F52" i="4" s="1"/>
  <c r="G52" i="4" s="1"/>
  <c r="H52" i="4" s="1"/>
  <c r="I52" i="4" s="1"/>
  <c r="D51" i="4"/>
  <c r="E51" i="4" s="1"/>
  <c r="F51" i="4" s="1"/>
  <c r="G51" i="4" s="1"/>
  <c r="H51" i="4" s="1"/>
  <c r="I51" i="4" s="1"/>
  <c r="D50" i="4"/>
  <c r="E50" i="4" s="1"/>
  <c r="F50" i="4" s="1"/>
  <c r="G50" i="4" s="1"/>
  <c r="H50" i="4" s="1"/>
  <c r="I50" i="4" s="1"/>
  <c r="D49" i="4"/>
  <c r="E49" i="4" s="1"/>
  <c r="F49" i="4" s="1"/>
  <c r="G49" i="4" s="1"/>
  <c r="H49" i="4" s="1"/>
  <c r="I49" i="4" s="1"/>
  <c r="D48" i="4"/>
  <c r="E48" i="4" s="1"/>
  <c r="F48" i="4" s="1"/>
  <c r="G48" i="4" s="1"/>
  <c r="H48" i="4" s="1"/>
  <c r="I48" i="4" s="1"/>
  <c r="D47" i="4"/>
  <c r="E47" i="4" s="1"/>
  <c r="F47" i="4" s="1"/>
  <c r="G47" i="4" s="1"/>
  <c r="H47" i="4" s="1"/>
  <c r="I47" i="4" s="1"/>
  <c r="D46" i="4"/>
  <c r="E46" i="4" s="1"/>
  <c r="F46" i="4" s="1"/>
  <c r="G46" i="4" s="1"/>
  <c r="H46" i="4" s="1"/>
  <c r="I46" i="4" s="1"/>
  <c r="D45" i="4"/>
  <c r="E45" i="4" s="1"/>
  <c r="F45" i="4" s="1"/>
  <c r="G45" i="4" s="1"/>
  <c r="H45" i="4" s="1"/>
  <c r="I45" i="4" s="1"/>
  <c r="D44" i="4"/>
  <c r="E44" i="4" s="1"/>
  <c r="F44" i="4" s="1"/>
  <c r="G44" i="4" s="1"/>
  <c r="H44" i="4" s="1"/>
  <c r="I44" i="4" s="1"/>
  <c r="D43" i="4"/>
  <c r="E43" i="4" s="1"/>
  <c r="F43" i="4" s="1"/>
  <c r="G43" i="4" s="1"/>
  <c r="H43" i="4" s="1"/>
  <c r="I43" i="4" s="1"/>
  <c r="D42" i="4"/>
  <c r="E42" i="4" s="1"/>
  <c r="F42" i="4" s="1"/>
  <c r="G42" i="4" s="1"/>
  <c r="H42" i="4" s="1"/>
  <c r="I42" i="4" s="1"/>
  <c r="D41" i="4"/>
  <c r="E41" i="4" s="1"/>
  <c r="F41" i="4" s="1"/>
  <c r="G41" i="4" s="1"/>
  <c r="H41" i="4" s="1"/>
  <c r="I41" i="4" s="1"/>
  <c r="D40" i="4"/>
  <c r="E40" i="4" s="1"/>
  <c r="F40" i="4" s="1"/>
  <c r="G40" i="4" s="1"/>
  <c r="H40" i="4" s="1"/>
  <c r="I40" i="4" s="1"/>
  <c r="D39" i="4"/>
  <c r="E39" i="4" s="1"/>
  <c r="F39" i="4" s="1"/>
  <c r="G39" i="4" s="1"/>
  <c r="H39" i="4" s="1"/>
  <c r="I39" i="4" s="1"/>
  <c r="D38" i="4"/>
  <c r="E38" i="4" s="1"/>
  <c r="F38" i="4" s="1"/>
  <c r="G38" i="4" s="1"/>
  <c r="H38" i="4" s="1"/>
  <c r="I38" i="4" s="1"/>
  <c r="D37" i="4"/>
  <c r="E37" i="4" s="1"/>
  <c r="F37" i="4" s="1"/>
  <c r="G37" i="4" s="1"/>
  <c r="H37" i="4" s="1"/>
  <c r="I37" i="4" s="1"/>
  <c r="D36" i="4"/>
  <c r="E36" i="4" s="1"/>
  <c r="F36" i="4" s="1"/>
  <c r="G36" i="4" s="1"/>
  <c r="H36" i="4" s="1"/>
  <c r="I36" i="4" s="1"/>
  <c r="D35" i="4"/>
  <c r="E35" i="4" s="1"/>
  <c r="F35" i="4" s="1"/>
  <c r="G35" i="4" s="1"/>
  <c r="H35" i="4" s="1"/>
  <c r="I35" i="4" s="1"/>
  <c r="D34" i="4"/>
  <c r="E34" i="4" s="1"/>
  <c r="F34" i="4" s="1"/>
  <c r="G34" i="4" s="1"/>
  <c r="H34" i="4" s="1"/>
  <c r="I34" i="4" s="1"/>
  <c r="D33" i="4"/>
  <c r="E33" i="4" s="1"/>
  <c r="F33" i="4" s="1"/>
  <c r="G33" i="4" s="1"/>
  <c r="H33" i="4" s="1"/>
  <c r="I33" i="4" s="1"/>
  <c r="D32" i="4"/>
  <c r="E32" i="4" s="1"/>
  <c r="F32" i="4" s="1"/>
  <c r="G32" i="4" s="1"/>
  <c r="H32" i="4" s="1"/>
  <c r="I32" i="4" s="1"/>
  <c r="D31" i="4"/>
  <c r="E31" i="4" s="1"/>
  <c r="F31" i="4" s="1"/>
  <c r="G31" i="4" s="1"/>
  <c r="H31" i="4" s="1"/>
  <c r="I31" i="4" s="1"/>
  <c r="D30" i="4"/>
  <c r="E30" i="4" s="1"/>
  <c r="F30" i="4" s="1"/>
  <c r="G30" i="4" s="1"/>
  <c r="H30" i="4" s="1"/>
  <c r="I30" i="4" s="1"/>
  <c r="D29" i="4"/>
  <c r="E29" i="4" s="1"/>
  <c r="F29" i="4" s="1"/>
  <c r="G29" i="4" s="1"/>
  <c r="H29" i="4" s="1"/>
  <c r="I29" i="4" s="1"/>
  <c r="D28" i="4"/>
  <c r="E28" i="4" s="1"/>
  <c r="F28" i="4" s="1"/>
  <c r="G28" i="4" s="1"/>
  <c r="H28" i="4" s="1"/>
  <c r="I28" i="4" s="1"/>
  <c r="D27" i="4"/>
  <c r="E27" i="4" s="1"/>
  <c r="F27" i="4" s="1"/>
  <c r="G27" i="4" s="1"/>
  <c r="H27" i="4" s="1"/>
  <c r="I27" i="4" s="1"/>
  <c r="D26" i="4"/>
  <c r="E26" i="4" s="1"/>
  <c r="F26" i="4" s="1"/>
  <c r="G26" i="4" s="1"/>
  <c r="H26" i="4" s="1"/>
  <c r="I26" i="4" s="1"/>
  <c r="D25" i="4"/>
  <c r="E25" i="4" s="1"/>
  <c r="F25" i="4" s="1"/>
  <c r="G25" i="4" s="1"/>
  <c r="H25" i="4" s="1"/>
  <c r="I25" i="4" s="1"/>
  <c r="D24" i="4"/>
  <c r="E24" i="4" s="1"/>
  <c r="F24" i="4" s="1"/>
  <c r="G24" i="4" s="1"/>
  <c r="H24" i="4" s="1"/>
  <c r="I24" i="4" s="1"/>
  <c r="D23" i="4"/>
  <c r="E23" i="4" s="1"/>
  <c r="F23" i="4" s="1"/>
  <c r="G23" i="4" s="1"/>
  <c r="H23" i="4" s="1"/>
  <c r="I23" i="4" s="1"/>
  <c r="D22" i="4"/>
  <c r="E22" i="4" s="1"/>
  <c r="F22" i="4" s="1"/>
  <c r="G22" i="4" s="1"/>
  <c r="H22" i="4" s="1"/>
  <c r="I22" i="4" s="1"/>
  <c r="D21" i="4"/>
  <c r="E21" i="4" s="1"/>
  <c r="F21" i="4" s="1"/>
  <c r="G21" i="4" s="1"/>
  <c r="H21" i="4" s="1"/>
  <c r="I21" i="4" s="1"/>
  <c r="D20" i="4"/>
  <c r="E20" i="4" s="1"/>
  <c r="F20" i="4" s="1"/>
  <c r="G20" i="4" s="1"/>
  <c r="H20" i="4" s="1"/>
  <c r="I20" i="4" s="1"/>
  <c r="D19" i="4"/>
  <c r="E19" i="4" s="1"/>
  <c r="F19" i="4" s="1"/>
  <c r="G19" i="4" s="1"/>
  <c r="H19" i="4" s="1"/>
  <c r="I19" i="4" s="1"/>
  <c r="D18" i="4"/>
  <c r="E18" i="4" s="1"/>
  <c r="F18" i="4" s="1"/>
  <c r="G18" i="4" s="1"/>
  <c r="H18" i="4" s="1"/>
  <c r="I18" i="4" s="1"/>
  <c r="D17" i="4"/>
  <c r="E17" i="4" s="1"/>
  <c r="F17" i="4" s="1"/>
  <c r="G17" i="4" s="1"/>
  <c r="H17" i="4" s="1"/>
  <c r="I17" i="4" s="1"/>
  <c r="D16" i="4"/>
  <c r="E16" i="4" s="1"/>
  <c r="F16" i="4" s="1"/>
  <c r="G16" i="4" s="1"/>
  <c r="H16" i="4" s="1"/>
  <c r="I16" i="4" s="1"/>
  <c r="D15" i="4"/>
  <c r="E15" i="4" s="1"/>
  <c r="F15" i="4" s="1"/>
  <c r="G15" i="4" s="1"/>
  <c r="H15" i="4" s="1"/>
  <c r="I15" i="4" s="1"/>
  <c r="D14" i="4"/>
  <c r="E14" i="4" s="1"/>
  <c r="F14" i="4" s="1"/>
  <c r="G14" i="4" s="1"/>
  <c r="H14" i="4" s="1"/>
  <c r="I14" i="4" s="1"/>
  <c r="D13" i="4"/>
  <c r="E13" i="4" s="1"/>
  <c r="F13" i="4" s="1"/>
  <c r="G13" i="4" s="1"/>
  <c r="H13" i="4" s="1"/>
  <c r="I13" i="4" s="1"/>
  <c r="D12" i="4"/>
  <c r="E12" i="4" s="1"/>
  <c r="F12" i="4" s="1"/>
  <c r="G12" i="4" s="1"/>
  <c r="H12" i="4" s="1"/>
  <c r="I12" i="4" s="1"/>
  <c r="D11" i="4"/>
  <c r="E11" i="4" s="1"/>
  <c r="F11" i="4" s="1"/>
  <c r="G11" i="4" s="1"/>
  <c r="H11" i="4" s="1"/>
  <c r="I11" i="4" s="1"/>
  <c r="D10" i="4"/>
  <c r="E10" i="4" s="1"/>
  <c r="F10" i="4" s="1"/>
  <c r="G10" i="4" s="1"/>
  <c r="H10" i="4" s="1"/>
  <c r="I10" i="4" s="1"/>
  <c r="D9" i="4"/>
  <c r="E9" i="4" s="1"/>
  <c r="F9" i="4" s="1"/>
  <c r="G9" i="4" s="1"/>
  <c r="H9" i="4" s="1"/>
  <c r="I9" i="4" s="1"/>
  <c r="D8" i="4"/>
  <c r="E8" i="4" s="1"/>
  <c r="F8" i="4" s="1"/>
  <c r="G8" i="4" s="1"/>
  <c r="H8" i="4" s="1"/>
  <c r="I8" i="4" s="1"/>
  <c r="D7" i="4"/>
  <c r="E7" i="4" s="1"/>
  <c r="F7" i="4" s="1"/>
  <c r="G7" i="4" s="1"/>
  <c r="H7" i="4" s="1"/>
  <c r="I7" i="4" s="1"/>
  <c r="D6" i="4"/>
  <c r="E6" i="4" s="1"/>
  <c r="F6" i="4" s="1"/>
  <c r="G6" i="4" s="1"/>
  <c r="H6" i="4" s="1"/>
  <c r="I6" i="4" s="1"/>
  <c r="D5" i="4"/>
  <c r="E5" i="4" s="1"/>
  <c r="F5" i="4" s="1"/>
  <c r="G5" i="4" s="1"/>
  <c r="H5" i="4" s="1"/>
  <c r="I5" i="4" s="1"/>
  <c r="D4" i="4"/>
  <c r="E4" i="4" s="1"/>
  <c r="F4" i="4" s="1"/>
  <c r="G4" i="4" s="1"/>
  <c r="H4" i="4" s="1"/>
  <c r="I4" i="4" s="1"/>
  <c r="D3" i="4"/>
  <c r="E3" i="4" s="1"/>
  <c r="F3" i="4" s="1"/>
  <c r="G3" i="4" s="1"/>
  <c r="H3" i="4" s="1"/>
  <c r="I3" i="4" s="1"/>
  <c r="D2" i="4"/>
  <c r="E2" i="4" s="1"/>
  <c r="F2" i="4" s="1"/>
  <c r="G2" i="4" s="1"/>
  <c r="H2" i="4" s="1"/>
  <c r="I2" i="4" s="1"/>
  <c r="G29" i="11"/>
  <c r="D24" i="17"/>
  <c r="E24" i="17"/>
  <c r="D30" i="17" s="1"/>
  <c r="D34" i="17"/>
  <c r="G21" i="11"/>
  <c r="G24" i="11"/>
  <c r="D24" i="1" l="1"/>
  <c r="E24" i="1" s="1"/>
  <c r="D60" i="1"/>
  <c r="E60" i="1" s="1"/>
  <c r="E61" i="1" s="1"/>
  <c r="D42" i="1"/>
  <c r="D34" i="1"/>
  <c r="D30" i="1"/>
  <c r="D38" i="1" s="1"/>
  <c r="G12" i="11"/>
  <c r="G13" i="11" s="1"/>
  <c r="E7" i="17"/>
  <c r="D7" i="9"/>
  <c r="D7" i="1"/>
  <c r="E7" i="1" s="1"/>
  <c r="E7" i="9" l="1"/>
  <c r="D17" i="9"/>
  <c r="E43" i="17"/>
  <c r="F43" i="17" s="1"/>
  <c r="C48" i="17" s="1"/>
  <c r="D43" i="17"/>
  <c r="E48" i="17" l="1"/>
  <c r="D48" i="17"/>
  <c r="D26" i="9"/>
  <c r="E17" i="9"/>
  <c r="E32" i="9" l="1"/>
  <c r="E23" i="9"/>
  <c r="E26" i="9" s="1"/>
  <c r="E29" i="9" s="1"/>
</calcChain>
</file>

<file path=xl/sharedStrings.xml><?xml version="1.0" encoding="utf-8"?>
<sst xmlns="http://schemas.openxmlformats.org/spreadsheetml/2006/main" count="357" uniqueCount="212">
  <si>
    <t>Weighted Avg Price</t>
  </si>
  <si>
    <t>Rate Increase</t>
  </si>
  <si>
    <t>Inflation</t>
  </si>
  <si>
    <t>Increas + Inflation</t>
  </si>
  <si>
    <t>Cost Increase</t>
  </si>
  <si>
    <t>New Price (pre-round)</t>
  </si>
  <si>
    <t>New Price</t>
  </si>
  <si>
    <t>Final Price After Round Down</t>
  </si>
  <si>
    <t>Price Differential</t>
  </si>
  <si>
    <t>Pricing Estimation Calculator</t>
  </si>
  <si>
    <t>Monthly # of Paid Lunches</t>
  </si>
  <si>
    <t>Paid Lunch Price</t>
  </si>
  <si>
    <t>Monthly Revenue</t>
  </si>
  <si>
    <t>1.</t>
  </si>
  <si>
    <t>2.</t>
  </si>
  <si>
    <t>3.</t>
  </si>
  <si>
    <t>4.</t>
  </si>
  <si>
    <t>5.</t>
  </si>
  <si>
    <t>6.</t>
  </si>
  <si>
    <t>7.</t>
  </si>
  <si>
    <t>8.</t>
  </si>
  <si>
    <t>9.</t>
  </si>
  <si>
    <t>10.</t>
  </si>
  <si>
    <t>TOTAL</t>
  </si>
  <si>
    <t>reach the new average paid lunch price.  To do this an SFA must:</t>
  </si>
  <si>
    <t>Note:  This tool is created to allow the user to only enter the number of paid lunches and the related prices.  If any other parts of the tool are modified, the user runs the risk of calculating an incorrect new average price.  Users should not modify the tool's current functionality.</t>
  </si>
  <si>
    <t>Below is a tool allowing users to manipulate prices to achieve the required new weighted average price.</t>
  </si>
  <si>
    <t>Weighted Average Price</t>
  </si>
  <si>
    <t>Step 1</t>
  </si>
  <si>
    <t>Step 2</t>
  </si>
  <si>
    <t xml:space="preserve">hardcoded to not exceed required lunch price of $2.46 </t>
  </si>
  <si>
    <t xml:space="preserve">hardcoded to not exceed required lunch price of $2.51 </t>
  </si>
  <si>
    <t>Requirement price to the nearest cent</t>
  </si>
  <si>
    <t>use the PLE tool to determine how they want to distribute the price increase within the SFA to</t>
  </si>
  <si>
    <r>
      <t xml:space="preserve">orange </t>
    </r>
    <r>
      <rPr>
        <b/>
        <sz val="12"/>
        <color indexed="8"/>
        <rFont val="Calibri"/>
        <family val="2"/>
      </rPr>
      <t>Annual # of Paid Lunches</t>
    </r>
    <r>
      <rPr>
        <sz val="12"/>
        <color indexed="8"/>
        <rFont val="Calibri"/>
        <family val="2"/>
      </rPr>
      <t xml:space="preserve"> box in the Non-Federal Source Contribution Calculator </t>
    </r>
  </si>
  <si>
    <t>Step 3 (Optional)</t>
  </si>
  <si>
    <t>Rounded Weighted Avg Price</t>
  </si>
  <si>
    <t>Use the links below to go to the next step:</t>
  </si>
  <si>
    <t>Go to Instructions</t>
  </si>
  <si>
    <r>
      <rPr>
        <b/>
        <i/>
        <sz val="12"/>
        <color indexed="17"/>
        <rFont val="Calibri"/>
        <family val="2"/>
      </rPr>
      <t xml:space="preserve">&lt;OPTIONAL&gt; </t>
    </r>
    <r>
      <rPr>
        <b/>
        <sz val="12"/>
        <color indexed="17"/>
        <rFont val="Calibri"/>
        <family val="2"/>
      </rPr>
      <t>Step 3</t>
    </r>
  </si>
  <si>
    <t>SY 2010-11 Weighted Average Price</t>
  </si>
  <si>
    <t>Note:  This tool is created to allow the user to only enter the weighted average price.  If any other parts of the tool are modified, the user runs the risk of calculating an incorrect new average price.  Users should not modify the tool's current functionality.</t>
  </si>
  <si>
    <t>Tab 1:</t>
  </si>
  <si>
    <t>Tab 2:</t>
  </si>
  <si>
    <t>Tab 3:</t>
  </si>
  <si>
    <t>Tab 4:</t>
  </si>
  <si>
    <t xml:space="preserve">Note: Users may want to print the instructions and use them to guide users through the PLE Tool. </t>
  </si>
  <si>
    <t>205 of the Healthy, Hunger-Free Kids Act of 2010.   If the pricing requirements calculated by the</t>
  </si>
  <si>
    <t xml:space="preserve">1.) SY 2010-11 Weighted Average Price </t>
  </si>
  <si>
    <r>
      <t>1.</t>
    </r>
    <r>
      <rPr>
        <sz val="7"/>
        <color indexed="8"/>
        <rFont val="Times New Roman"/>
        <family val="1"/>
      </rPr>
      <t>   </t>
    </r>
    <r>
      <rPr>
        <sz val="12"/>
        <color indexed="8"/>
        <rFont val="Calibri"/>
        <family val="2"/>
      </rPr>
      <t xml:space="preserve">Enter the paid lunch count for October associated with each paid meal price in the </t>
    </r>
    <r>
      <rPr>
        <b/>
        <sz val="12"/>
        <color indexed="8"/>
        <rFont val="Calibri"/>
        <family val="2"/>
      </rPr>
      <t>Monthly # of Paid Lunches</t>
    </r>
    <r>
      <rPr>
        <sz val="12"/>
        <color indexed="8"/>
        <rFont val="Calibri"/>
        <family val="2"/>
      </rPr>
      <t xml:space="preserve"> column.</t>
    </r>
  </si>
  <si>
    <t xml:space="preserve">Tool are not met or are exceeded, the Tool will also calculate any amounts carried over into </t>
  </si>
  <si>
    <t xml:space="preserve"> of all paid lunch prices charged in the SFA.</t>
  </si>
  <si>
    <t>the next year. Note, the weighted average prices calculated in the Tool are the weighted average</t>
  </si>
  <si>
    <t>Go to instructions</t>
  </si>
  <si>
    <t>Average Weighted Price Adjustments</t>
  </si>
  <si>
    <t>Non-Federal Source Contributions</t>
  </si>
  <si>
    <t>NOTE: If information is changed in the tool, the report contents will change.</t>
  </si>
  <si>
    <r>
      <t xml:space="preserve">Enter current prices and number of lunches sold at each price using </t>
    </r>
    <r>
      <rPr>
        <b/>
        <sz val="10"/>
        <color indexed="56"/>
        <rFont val="Calibri"/>
        <family val="2"/>
      </rPr>
      <t>October 2010</t>
    </r>
    <r>
      <rPr>
        <sz val="10"/>
        <color indexed="8"/>
        <rFont val="Calibri"/>
        <family val="2"/>
      </rPr>
      <t xml:space="preserve"> data.</t>
    </r>
  </si>
  <si>
    <t>SY 2010-2011 Weighted Average Price Calculator</t>
  </si>
  <si>
    <t>Enter annual # of Paid Lunches **</t>
  </si>
  <si>
    <t>Current Weighted Average Paid Price</t>
  </si>
  <si>
    <t>is the SY2010-2011 weighted average price</t>
  </si>
  <si>
    <t xml:space="preserve"> Tab 5: </t>
  </si>
  <si>
    <t>Cells shaded this color designate data entry cells. The SFA must enter the applicable data in these cells for the tool to calculate the requirements</t>
  </si>
  <si>
    <t>Hyperlinks are also placed throughout the tool to navigate to the different tabs</t>
  </si>
  <si>
    <r>
      <t>2.</t>
    </r>
    <r>
      <rPr>
        <sz val="7"/>
        <color indexed="8"/>
        <rFont val="Times New Roman"/>
        <family val="1"/>
      </rPr>
      <t>    </t>
    </r>
    <r>
      <rPr>
        <sz val="12"/>
        <color indexed="8"/>
        <rFont val="Calibri"/>
        <family val="2"/>
      </rPr>
      <t xml:space="preserve">Change individual paid lunch prices until the average paid lunch price reaches the new average paid lunch price requirement.  This amount will appear in the </t>
    </r>
    <r>
      <rPr>
        <b/>
        <sz val="12"/>
        <color indexed="8"/>
        <rFont val="Calibri"/>
        <family val="2"/>
      </rPr>
      <t>Weighted Average Price</t>
    </r>
    <r>
      <rPr>
        <sz val="12"/>
        <color indexed="8"/>
        <rFont val="Calibri"/>
        <family val="2"/>
      </rPr>
      <t xml:space="preserve"> box.</t>
    </r>
  </si>
  <si>
    <r>
      <t xml:space="preserve"> B</t>
    </r>
    <r>
      <rPr>
        <b/>
        <i/>
        <sz val="10"/>
        <rFont val="Calibri"/>
        <family val="2"/>
      </rPr>
      <t>.  Optional</t>
    </r>
    <r>
      <rPr>
        <b/>
        <sz val="10"/>
        <rFont val="Calibri"/>
        <family val="2"/>
      </rPr>
      <t xml:space="preserve"> Price ROUNDED DOWN to nearest 5 cents:</t>
    </r>
  </si>
  <si>
    <t xml:space="preserve">price increase requirement and non-Federal source contributions to meet the requirements in Section </t>
  </si>
  <si>
    <t>The PLE Tool (Tool) was created to help School Food Authorities (SFAs) calculate their paid lunch</t>
  </si>
  <si>
    <t>Enter this price in the first data entry box on the SY2011-12 Price Requirement tab</t>
  </si>
  <si>
    <t>Many price combinations can be used to reach the new weighted average paid lunch price.</t>
  </si>
  <si>
    <t>For more information on amounts carried over please refer to SP 39-2011</t>
  </si>
  <si>
    <t>Annual Unrounded Requirement Finder</t>
  </si>
  <si>
    <t>Unrounded Price Requirements</t>
  </si>
  <si>
    <r>
      <t xml:space="preserve">Enter the </t>
    </r>
    <r>
      <rPr>
        <b/>
        <sz val="12"/>
        <color indexed="30"/>
        <rFont val="Calibri"/>
        <family val="2"/>
      </rPr>
      <t>SY 2010-11</t>
    </r>
    <r>
      <rPr>
        <sz val="12"/>
        <rFont val="Calibri"/>
        <family val="2"/>
      </rPr>
      <t xml:space="preserve"> Weighted Average Price below
</t>
    </r>
    <r>
      <rPr>
        <i/>
        <sz val="12"/>
        <rFont val="Calibri"/>
        <family val="2"/>
      </rPr>
      <t>** The weighted average price for SY 2010-11 is the weighted average of all paid lunch prices charged in the SFA</t>
    </r>
  </si>
  <si>
    <r>
      <rPr>
        <b/>
        <i/>
        <sz val="12"/>
        <rFont val="Calibri"/>
        <family val="2"/>
      </rPr>
      <t>Optional</t>
    </r>
    <r>
      <rPr>
        <b/>
        <sz val="12"/>
        <rFont val="Calibri"/>
        <family val="2"/>
      </rPr>
      <t xml:space="preserve"> price requirement ROUNDED DOWN to nearest 5 cent</t>
    </r>
  </si>
  <si>
    <t>Both</t>
  </si>
  <si>
    <r>
      <rPr>
        <b/>
        <i/>
        <sz val="12"/>
        <rFont val="Calibri"/>
        <family val="2"/>
      </rPr>
      <t>Optional</t>
    </r>
    <r>
      <rPr>
        <b/>
        <sz val="12"/>
        <rFont val="Calibri"/>
        <family val="2"/>
      </rPr>
      <t xml:space="preserve"> price ROUNDED DOWN to nearest 5 cent</t>
    </r>
  </si>
  <si>
    <t>SY 2012-13 Weighted Average Price</t>
  </si>
  <si>
    <t xml:space="preserve">New Price Increase </t>
  </si>
  <si>
    <t>Total required Price Increase</t>
  </si>
  <si>
    <t xml:space="preserve">This report assists in tracking the pricing requirements and amounts carried forward for SY 2014-2015. Information on this report is used to determine the 
SY 2014-2015 weighted average price requirements.
 Please print and keep in records. 
</t>
  </si>
  <si>
    <t>Split Calculations</t>
  </si>
  <si>
    <t>Click to go back to Unrounded Requirement Finder</t>
  </si>
  <si>
    <t>Unrounded Requirement Finder</t>
  </si>
  <si>
    <t>This version of the PLE tool is only applicable to SY 2013-2014.  A new version of the tool will be issued for SY 2014-2015</t>
  </si>
  <si>
    <t>These instructions are for SFAs increasing their weighted average prices to meet the SY 2013-14 paid lunch price requirement</t>
  </si>
  <si>
    <t>The box at the top of this tab displays the SY2013-14 Weighted Average Price Requirement</t>
  </si>
  <si>
    <t>Go to SY 2013-14 Price Calculator</t>
  </si>
  <si>
    <t>1). Enter the current weighted average paid lunch price.
This price may be the same as the SY 2011-2012 weighted average price determined on the Unrounded Requirement Finder tab if the SFA did not raise the weighted average price in SY 2012-2013. To determine the most current average weighted price go to the Unrounded Requirement Finder tab.</t>
  </si>
  <si>
    <t xml:space="preserve">This tab is for those SFAs wishing to split their requirement by both raising prices and contributing a </t>
  </si>
  <si>
    <t>non-Federal source</t>
  </si>
  <si>
    <t>Step 3</t>
  </si>
  <si>
    <t>Step 4</t>
  </si>
  <si>
    <t>To calculate the remaining amount of non-Federal sources contributions needed, the SFA must:</t>
  </si>
  <si>
    <r>
      <rPr>
        <b/>
        <i/>
        <sz val="12"/>
        <color indexed="8"/>
        <rFont val="Calibri"/>
        <family val="2"/>
      </rPr>
      <t>SFAs may use tabs 6 and 7 if they need to make calculations from previous years</t>
    </r>
    <r>
      <rPr>
        <sz val="12"/>
        <color indexed="8"/>
        <rFont val="Calibri"/>
        <family val="2"/>
      </rPr>
      <t xml:space="preserve">.  </t>
    </r>
  </si>
  <si>
    <t xml:space="preserve">Tab 5: </t>
  </si>
  <si>
    <t>1.   Enter the paid lunch count for October 2012 associated with each paid meal price in the Monthly # of Paid Lunches column.</t>
  </si>
  <si>
    <t>If you do not know your SY2010-2011 Weighted Average Price 
CLICK HERE</t>
  </si>
  <si>
    <t>SY 2014-15 Weighted Average Price Requirement</t>
  </si>
  <si>
    <t>Enter the SY 2013-14 Unrounded Price Requirement in the box below</t>
  </si>
  <si>
    <r>
      <t>This is can be found in Section 1: Box A of the SY2013-2014 REPORT from the SY 2013-14 tool or you may find it below (</t>
    </r>
    <r>
      <rPr>
        <b/>
        <sz val="11"/>
        <rFont val="Calibri"/>
        <family val="2"/>
      </rPr>
      <t>Price 2</t>
    </r>
    <r>
      <rPr>
        <i/>
        <sz val="11"/>
        <rFont val="Calibri"/>
        <family val="2"/>
      </rPr>
      <t>)</t>
    </r>
  </si>
  <si>
    <t>Note:  Above prices are based on adjusting 
SY 2013-2014 price requirement by the 2% rate increase plus the Consumer Price Index (2.27%)</t>
  </si>
  <si>
    <t>Click here to go to SY 2014-15 Price Calculator</t>
  </si>
  <si>
    <t>Click here to go to SY 2014-15 Split Calculator</t>
  </si>
  <si>
    <t>SY 2014-15 Price Adjustment Calculator</t>
  </si>
  <si>
    <r>
      <t xml:space="preserve">Enter the paid prices and number of paid lunches sold at each price for
 </t>
    </r>
    <r>
      <rPr>
        <b/>
        <sz val="10"/>
        <color indexed="62"/>
        <rFont val="Calibri"/>
        <family val="2"/>
      </rPr>
      <t>October 2013</t>
    </r>
    <r>
      <rPr>
        <sz val="10"/>
        <color indexed="8"/>
        <rFont val="Calibri"/>
        <family val="2"/>
      </rPr>
      <t>.</t>
    </r>
  </si>
  <si>
    <t>SY 2013-14 Weighted Average Price Calculator</t>
  </si>
  <si>
    <t>SY 2013-14 Weighted Average Price</t>
  </si>
  <si>
    <t>Total Price Increase
for SY 2014-15</t>
  </si>
  <si>
    <r>
      <t xml:space="preserve">Required price increase for SY 2014-15 </t>
    </r>
    <r>
      <rPr>
        <b/>
        <sz val="10"/>
        <rFont val="Calibri"/>
        <family val="2"/>
      </rPr>
      <t>(with 10 cent cap)</t>
    </r>
  </si>
  <si>
    <t>Remaining increase carried forward
to SY 2015-16</t>
  </si>
  <si>
    <t>Remaining credit carried forward
to SY 2015-16</t>
  </si>
  <si>
    <t>Go to SY2014-2015 Report</t>
  </si>
  <si>
    <t>SY 2014-15 Non-Federal Contribution Calculator</t>
  </si>
  <si>
    <r>
      <rPr>
        <sz val="10"/>
        <rFont val="Calibri"/>
        <family val="2"/>
      </rPr>
      <t xml:space="preserve">Enter in the current weighted average paid lunch price. </t>
    </r>
    <r>
      <rPr>
        <i/>
        <sz val="10"/>
        <rFont val="Calibri"/>
        <family val="2"/>
      </rPr>
      <t xml:space="preserve">
Note: If SFA did not change the weighted average paid lunch price in SY2011-2012, SY2012-2013 or SY2013-14, enter the SY2010-11 weighted average price. Otherwise, click the link below.</t>
    </r>
  </si>
  <si>
    <t>Click here to determine SY2013-2014 weighted average price</t>
  </si>
  <si>
    <r>
      <t>Non-Federal Source Contribution Calculator for</t>
    </r>
    <r>
      <rPr>
        <b/>
        <sz val="12"/>
        <rFont val="Calibri"/>
        <family val="2"/>
      </rPr>
      <t xml:space="preserve"> SY 2014-15</t>
    </r>
  </si>
  <si>
    <r>
      <t>Enter the total paid lunch count (for all prices).</t>
    </r>
    <r>
      <rPr>
        <b/>
        <sz val="10"/>
        <color indexed="10"/>
        <rFont val="Calibri"/>
        <family val="2"/>
      </rPr>
      <t xml:space="preserve">
</t>
    </r>
    <r>
      <rPr>
        <i/>
        <sz val="9"/>
        <rFont val="Calibri"/>
        <family val="2"/>
      </rPr>
      <t>** Annual Non-Federal Source funds for SY2014-2015 are estimated based on the ACTUAL lunch count entered below</t>
    </r>
  </si>
  <si>
    <r>
      <t xml:space="preserve">TOTAL Price Increase
for </t>
    </r>
    <r>
      <rPr>
        <b/>
        <sz val="11"/>
        <color indexed="10"/>
        <rFont val="Calibri"/>
        <family val="2"/>
      </rPr>
      <t>SY 2014-15</t>
    </r>
  </si>
  <si>
    <r>
      <t xml:space="preserve">TOTAL </t>
    </r>
    <r>
      <rPr>
        <b/>
        <sz val="11"/>
        <color indexed="10"/>
        <rFont val="Calibri"/>
        <family val="2"/>
      </rPr>
      <t xml:space="preserve">SY 2014-15 </t>
    </r>
    <r>
      <rPr>
        <b/>
        <sz val="11"/>
        <color indexed="8"/>
        <rFont val="Calibri"/>
        <family val="2"/>
      </rPr>
      <t>Annual Non-Federal Source Contribution</t>
    </r>
  </si>
  <si>
    <t>Note: Total price increase for SY 2014-2015 is based on the difference between the weighted average price entered above and SY 2014-2015 rounded DOWN requirement.</t>
  </si>
  <si>
    <t>Enter total amount of Non-Federal Source Funds Contributed for SY 2011-12, SY 2012-13 and SY 2013-14</t>
  </si>
  <si>
    <t xml:space="preserve">Annual Non-Federal Source Contribution Requirement
for SY 2014-15 </t>
  </si>
  <si>
    <t>Price Increase Requirement for SY 2014-15
(with 10 cent cap)</t>
  </si>
  <si>
    <t>SY 2014-15 Annual Non-Federal Source Contribution
(with 10 cent cap)</t>
  </si>
  <si>
    <t>Remaining Annual Non-Federal Source Contribution carried forward to SY 2015-16</t>
  </si>
  <si>
    <t>Remaining Credit carried forward to SY 2015-16</t>
  </si>
  <si>
    <t>Go to SY2014-2015 REPORT</t>
  </si>
  <si>
    <t>SY 2014-15 Split Price and Non-Federal Calculator</t>
  </si>
  <si>
    <t>Enter the new price increase for SY2014-2015 to assist in meeting the requirement</t>
  </si>
  <si>
    <t>Enter the total paid lunch count (for all prices).
** Annual Non-Federal Source funds for SY2014-2015 are estimated based on the ACTUAL lunch count entered below</t>
  </si>
  <si>
    <t>Enter amount of Non-Federal Source Funds Contributed for SY 2011-12, SY 2012-13 and SY 2013-14</t>
  </si>
  <si>
    <t>Annual Non-Federal Source Contribution Requirement
for SY 2014-15</t>
  </si>
  <si>
    <t>SY2014-2015 Weighted Average Pricing Report</t>
  </si>
  <si>
    <t>Section 1: SY2014-2015 Weighted Average Paid Price Requirements</t>
  </si>
  <si>
    <r>
      <t xml:space="preserve">A.  </t>
    </r>
    <r>
      <rPr>
        <b/>
        <sz val="11"/>
        <rFont val="Calibri"/>
        <family val="2"/>
      </rPr>
      <t>SY 2014-15 Weighted Average Price Requirement*:</t>
    </r>
    <r>
      <rPr>
        <b/>
        <sz val="12"/>
        <rFont val="Calibri"/>
        <family val="2"/>
      </rPr>
      <t xml:space="preserve">
*</t>
    </r>
    <r>
      <rPr>
        <i/>
        <sz val="10"/>
        <rFont val="Calibri"/>
        <family val="2"/>
      </rPr>
      <t>This price will be entered into the SY 2014-2015 tool to determine the SY2014-2015 weighted average price requirements</t>
    </r>
  </si>
  <si>
    <t>Section 2: Amounts Carried Forward to SY 2015-2016</t>
  </si>
  <si>
    <t>Select the SY 2014-2015 method used to ensure sufficient funds are provided for PAID Lunches</t>
  </si>
  <si>
    <t>A.  Remaining increase carried forward to SY 2015-16:</t>
  </si>
  <si>
    <t>B.  Remaining credit carried forward to SY 2015-16:</t>
  </si>
  <si>
    <t>C.  Remaining Annual Non-Federal Source Contribution carried forward to SY 2015-16:</t>
  </si>
  <si>
    <t>D.  Remaining Credit carried forward to SY 2015-16:</t>
  </si>
  <si>
    <t>E.  Remaining Annual Non-Federal Source Contribution carried forward to SY 2015-16:</t>
  </si>
  <si>
    <t>F.  Remaining Credit carried forward to SY 2015-16:</t>
  </si>
  <si>
    <t>School Year (SY) 2014-15 Paid Lunch Equity (PLE) Tool Instructions</t>
  </si>
  <si>
    <t>This version of the PLE tool is only applicable to SY 2014-2015.  A new version of the tool will be issued for SY 2015-2016</t>
  </si>
  <si>
    <t>The SY 2014-15 PLE Tool consists of 5 tabs:</t>
  </si>
  <si>
    <t>SY 2014-15 Price Calculator</t>
  </si>
  <si>
    <t xml:space="preserve">SY 2014-15 Non-Federal Calculator </t>
  </si>
  <si>
    <t>SY 2014-15 Split Calculator</t>
  </si>
  <si>
    <t>SY 2014-15 REPORT</t>
  </si>
  <si>
    <t>SFAs need the following data to calculate the Weighted Average Price for SY 2014-15:</t>
  </si>
  <si>
    <t>2.) All paid lunch prices for October 2013</t>
  </si>
  <si>
    <t>3.) Number of paid lunches served associated with each paid lunch price in October 2013</t>
  </si>
  <si>
    <t>SFAs who have opted to contribute non-Federal sources for SY 2014-15 need:</t>
  </si>
  <si>
    <t>2.) Total number of paid lunches served in SY 2012-13</t>
  </si>
  <si>
    <t>3.) The total dollar amount of SY 2013-14 non-Federal contribution</t>
  </si>
  <si>
    <t xml:space="preserve">SY 2014-15 WEIGHTED AVERAGE PAID LUNCH PRICE CALCULATION </t>
  </si>
  <si>
    <t>These instructions are for SFAs increasing their weighted average prices to meet the SY 2014-15 paid lunch price requirement</t>
  </si>
  <si>
    <r>
      <t xml:space="preserve">1. Enter SY 2013-14 Weighted Average Price in the orange box.
 </t>
    </r>
    <r>
      <rPr>
        <i/>
        <sz val="12"/>
        <color indexed="8"/>
        <rFont val="Calibri"/>
        <family val="2"/>
      </rPr>
      <t>If the SY 2013-14 weighted average price is not known then use the unrounded requirement finder.</t>
    </r>
  </si>
  <si>
    <t xml:space="preserve">This figure sets the pricing requirements throughout the Tool and helps determine any amounts carried forward. This figure was calculated through the SY 2013-14 PLE Tool.  </t>
  </si>
  <si>
    <t>After calculating the SY 2013-14 weighted average price requirement for paid lunches, click on the link labeled "Click here to go to SY 2014-15 Price Calculator"</t>
  </si>
  <si>
    <r>
      <t>After calculating the SY 2013-14 weighted average price requirement for paid lunches, click on the link labeled "</t>
    </r>
    <r>
      <rPr>
        <b/>
        <i/>
        <sz val="12"/>
        <color indexed="8"/>
        <rFont val="Calibri"/>
        <family val="2"/>
      </rPr>
      <t>Click here to go to SY 2014-15 Price Calculator</t>
    </r>
    <r>
      <rPr>
        <i/>
        <sz val="12"/>
        <color indexed="8"/>
        <rFont val="Calibri"/>
        <family val="2"/>
      </rPr>
      <t>"</t>
    </r>
  </si>
  <si>
    <t>To calculate the SY 2013-14 Weighted Average Price the SFA must:</t>
  </si>
  <si>
    <r>
      <t>1.</t>
    </r>
    <r>
      <rPr>
        <sz val="7"/>
        <color indexed="8"/>
        <rFont val="Times New Roman"/>
        <family val="1"/>
      </rPr>
      <t>   </t>
    </r>
    <r>
      <rPr>
        <sz val="12"/>
        <color indexed="8"/>
        <rFont val="Calibri"/>
        <family val="2"/>
      </rPr>
      <t xml:space="preserve">Enter the paid lunch count for October 2013 associated with each paid meal price in the </t>
    </r>
    <r>
      <rPr>
        <b/>
        <sz val="12"/>
        <color indexed="8"/>
        <rFont val="Calibri"/>
        <family val="2"/>
      </rPr>
      <t>Monthly # of Paid Lunches</t>
    </r>
    <r>
      <rPr>
        <sz val="12"/>
        <color indexed="8"/>
        <rFont val="Calibri"/>
        <family val="2"/>
      </rPr>
      <t xml:space="preserve"> column.</t>
    </r>
  </si>
  <si>
    <r>
      <t>2.</t>
    </r>
    <r>
      <rPr>
        <sz val="7"/>
        <color indexed="8"/>
        <rFont val="Times New Roman"/>
        <family val="1"/>
      </rPr>
      <t>    </t>
    </r>
    <r>
      <rPr>
        <sz val="12"/>
        <color indexed="8"/>
        <rFont val="Calibri"/>
        <family val="2"/>
      </rPr>
      <t xml:space="preserve">Enter each paid lunch price in the SFA (including all schools – elementary, middle, high, etc) for October 2013 in the </t>
    </r>
    <r>
      <rPr>
        <b/>
        <sz val="12"/>
        <color indexed="8"/>
        <rFont val="Calibri"/>
        <family val="2"/>
      </rPr>
      <t>Paid Lunch Price</t>
    </r>
    <r>
      <rPr>
        <sz val="12"/>
        <color indexed="8"/>
        <rFont val="Calibri"/>
        <family val="2"/>
      </rPr>
      <t xml:space="preserve"> column. </t>
    </r>
  </si>
  <si>
    <t>Using the SY2013-14 weighted average price, the tool calculates any amounts necessary to meet the SY2014-15 weighted average price requirements and any amounts carried forward to SY2015-16.</t>
  </si>
  <si>
    <t>SY2014-2015 REPORT</t>
  </si>
  <si>
    <t>This report is generated for use in the SY2015-16 PLE tool and displays the SY2014-2015 requirements and any amount carried forward determined on the SY2014-2015 Price Calculator</t>
  </si>
  <si>
    <t>Select the SY 2014-2015 method used to ensure sufficient funds are provided for PAID lunches</t>
  </si>
  <si>
    <t xml:space="preserve">Once an SFA has calculated the SY 2014-15 average paid lunch price requirement, they can   </t>
  </si>
  <si>
    <t>SFAs have the flexibility to raise individual prices as long as the weighted average price equals the new SY2014-2015 required level.</t>
  </si>
  <si>
    <t>SY 2014-15 NON-FEDERAL SOURCE CONTRIBUTION CALCULATION</t>
  </si>
  <si>
    <r>
      <t xml:space="preserve">1. Enter SY 2013-14 Weighted Average Price in the orange box.
 </t>
    </r>
    <r>
      <rPr>
        <i/>
        <sz val="12"/>
        <color indexed="8"/>
        <rFont val="Calibri"/>
        <family val="2"/>
      </rPr>
      <t>If the SY 2013-14 weighted average price is not known then use the unrounded requirement finder</t>
    </r>
  </si>
  <si>
    <t xml:space="preserve">This figure sets the pricing requirements throughout the Tool and helps determine any amounts carried forward. This figure was calculated through the SY 2014-15 PLE Tool.  </t>
  </si>
  <si>
    <t>SY 2014-15 Non-Federal Source Contribution Requirement</t>
  </si>
  <si>
    <t>After calculating the SY 2013-14 weighted average price requirement for paid lunches, go to SY 2014-15 Non-Federal Source Calculator tab</t>
  </si>
  <si>
    <t xml:space="preserve">2.) Enter the paid lunch count for the entire 2012-2013 School Year in the </t>
  </si>
  <si>
    <t>for SY 2014-15.</t>
  </si>
  <si>
    <r>
      <t xml:space="preserve">1). Enter the current weighted average paid lunch price.
</t>
    </r>
    <r>
      <rPr>
        <i/>
        <sz val="12"/>
        <rFont val="Calibri"/>
        <family val="2"/>
      </rPr>
      <t>This price may be the same as the SY 2013-2014 weighted average price determined on the Unrounded Requirement Finder tab if the SFA did not raise the weighted average price in SY 2014-2015. To determine the most current average weighted price go to the SY2013-2014 Price Calculator tab.</t>
    </r>
  </si>
  <si>
    <t>The Tool will calculate the annual non-Federal source contribution for SY 2014-15 with and will apply the 10 cent cap if applicable</t>
  </si>
  <si>
    <t>2.) Enter the actual amount of the SY 2013-14 non-Federal source contribution in the orange box</t>
  </si>
  <si>
    <r>
      <t>labeled</t>
    </r>
    <r>
      <rPr>
        <b/>
        <sz val="12"/>
        <color indexed="8"/>
        <rFont val="Calibri"/>
        <family val="2"/>
      </rPr>
      <t xml:space="preserve"> Amount of Non-Federal Source Funds Contributed for SY 2011-12, SY 2012-13 and SY 2013-14.</t>
    </r>
  </si>
  <si>
    <t>Based on the actual amount contributed for SY 2013-14, the tool calculates the following:</t>
  </si>
  <si>
    <t>∙ Remaining Annual Non-Federal Source Contribution for SY 2014-15</t>
  </si>
  <si>
    <t>∙ Remaining Annual Non-Federal Source Contribution carried forward to SY 2015-16</t>
  </si>
  <si>
    <t>∙ Remaining Credit carried forward to SY 2015-16</t>
  </si>
  <si>
    <t xml:space="preserve">SY 2014-15 Split Calculator </t>
  </si>
  <si>
    <r>
      <t>After calculating the SY 2013-14 weighted average price requirement for paid lunches, click on the link labeled "</t>
    </r>
    <r>
      <rPr>
        <b/>
        <i/>
        <sz val="12"/>
        <color indexed="8"/>
        <rFont val="Calibri"/>
        <family val="2"/>
      </rPr>
      <t>Click here to go to SY 2014-15 Split Calculator</t>
    </r>
    <r>
      <rPr>
        <i/>
        <sz val="12"/>
        <color indexed="8"/>
        <rFont val="Calibri"/>
        <family val="2"/>
      </rPr>
      <t>"</t>
    </r>
  </si>
  <si>
    <t>The box at the top of this tab displays the SY2014-15 Weighted Average Price Requirement</t>
  </si>
  <si>
    <t>1. Enter the amount they plan to charge for paid lunches in SY 2014-15 in the "New Price Increase "</t>
  </si>
  <si>
    <t xml:space="preserve">1.) Enter the paid lunch count for the entire 2012-2013 School Year in the </t>
  </si>
  <si>
    <t>1.) SY 2010-11 Weighted Average Price</t>
  </si>
  <si>
    <t>2.) SY 2013-14 Weighted Average Price (if different from SY 2010-11 Weighted Average Price)</t>
  </si>
  <si>
    <t>Complete if you do NOT know your SY2013-2014 Unrounded Price Requirement</t>
  </si>
  <si>
    <t>Increase SY2014-2015 average weighted price</t>
  </si>
  <si>
    <t>Contribute Non-Federal sources for SY2014-2015</t>
  </si>
  <si>
    <t>SY 2013-2014 Weighted Average Price Calculator</t>
  </si>
  <si>
    <r>
      <t xml:space="preserve">Enter current prices and number of lunches sold at each price using </t>
    </r>
    <r>
      <rPr>
        <b/>
        <sz val="10"/>
        <color indexed="56"/>
        <rFont val="Calibri"/>
        <family val="2"/>
      </rPr>
      <t>October 2013</t>
    </r>
    <r>
      <rPr>
        <sz val="10"/>
        <color indexed="8"/>
        <rFont val="Calibri"/>
        <family val="2"/>
      </rPr>
      <t xml:space="preserve"> data.</t>
    </r>
  </si>
  <si>
    <t>is the SY2013-14 Weighted Average Price</t>
  </si>
  <si>
    <t>Enter this price in the first data entry box on the SY14-15 NonFederal Calculator</t>
  </si>
  <si>
    <t>Click to go back to SY 14-15 Non-Federal Calculator</t>
  </si>
  <si>
    <t>* The last two tabs (SY 13-14 and SY 10-11 Price Calculators) are for reference only</t>
  </si>
  <si>
    <t>Click here to go to SY 2014-15 Non-Federal Source Calculator</t>
  </si>
  <si>
    <t>Note:  This tool is created to allow the user to only enter the annual number of paid lunches and the amount of non-Federal Source funds contributed for SY 2014-15.  If any other parts of the tool are modified, the user runs the risk of calculating an incorrect annual non-Federal source contribution.  Users should not modify the tool's current functionality.</t>
  </si>
  <si>
    <t>Price 2: 
SY 2013-2014
Requirement price to the nearest cent</t>
  </si>
  <si>
    <t>Price 1: 
SY 2012-2013
Requirement price to the nearest cent</t>
  </si>
  <si>
    <t>Note: The SY 2013-14 requirement is based on price increase requirements from SY 2011-12 through SY 2012-12.</t>
  </si>
  <si>
    <r>
      <t xml:space="preserve">2.) Enter the </t>
    </r>
    <r>
      <rPr>
        <b/>
        <sz val="12"/>
        <color theme="1"/>
        <rFont val="Calibri"/>
        <family val="2"/>
        <scheme val="minor"/>
      </rPr>
      <t xml:space="preserve">Amount of Non-Federal Source Funds Contributed for SY 2011-12, SY 2012-13 </t>
    </r>
  </si>
  <si>
    <r>
      <rPr>
        <b/>
        <sz val="12"/>
        <color theme="1"/>
        <rFont val="Calibri"/>
        <family val="2"/>
        <scheme val="minor"/>
      </rPr>
      <t>and SY 2013-14</t>
    </r>
    <r>
      <rPr>
        <sz val="12"/>
        <color theme="1"/>
        <rFont val="Calibri"/>
        <family val="2"/>
        <scheme val="minor"/>
      </rPr>
      <t xml:space="preserve"> in the orange box labeled as such. </t>
    </r>
  </si>
  <si>
    <r>
      <t>Note:  SY 2013-14 Weighted Average Price equal to or above</t>
    </r>
    <r>
      <rPr>
        <b/>
        <i/>
        <sz val="10"/>
        <rFont val="Calibri"/>
        <family val="2"/>
      </rPr>
      <t xml:space="preserve"> $3.10</t>
    </r>
    <r>
      <rPr>
        <i/>
        <sz val="10"/>
        <rFont val="Calibri"/>
        <family val="2"/>
      </rPr>
      <t xml:space="preserve"> are compliant for SY 2014-15.</t>
    </r>
    <r>
      <rPr>
        <b/>
        <i/>
        <sz val="10"/>
        <rFont val="Calibri"/>
        <family val="2"/>
      </rPr>
      <t xml:space="preserve"> $3.10 </t>
    </r>
    <r>
      <rPr>
        <i/>
        <sz val="10"/>
        <rFont val="Calibri"/>
        <family val="2"/>
      </rPr>
      <t>is the difference between the Free and Paid reimbursement rates for SY 2013-14.</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</si>
</sst>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quot;$&quot;#,##0.00"/>
    <numFmt numFmtId="165" formatCode="0.0"/>
    <numFmt numFmtId="166" formatCode="_(* #,##0_);_(* \(#,##0\);_(* &quot;-&quot;??_);_(@_)"/>
    <numFmt numFmtId="167" formatCode="_(&quot;$&quot;* #,##0.00_);_(&quot;$&quot;* \(#,##0.00\);_(&quot;$&quot;* &quot;-&quot;????_);_(@_)"/>
    <numFmt numFmtId="168" formatCode="_(&quot;$&quot;* #,##0.0000_);_(&quot;$&quot;* \(#,##0.0000\);_(&quot;$&quot;* &quot;-&quot;????_);_(@_)"/>
    <numFmt numFmtId="169" formatCode="_(* #,##0.0_);_(* \(#,##0.0\);_(* &quot;-&quot;?_);_(@_)"/>
  </numFmts>
  <fonts count="70" x14ac:knownFonts="1">
    <font>
      <sz val="11"/>
      <color theme="1"/>
      <name val="Calibri"/>
      <family val="2"/>
      <scheme val="minor"/>
    </font>
    <font>
      <b/>
      <sz val="11"/>
      <color indexed="8"/>
      <name val="Calibri"/>
      <family val="2"/>
    </font>
    <font>
      <sz val="12"/>
      <color indexed="8"/>
      <name val="Calibri"/>
      <family val="2"/>
    </font>
    <font>
      <sz val="7"/>
      <color indexed="8"/>
      <name val="Times New Roman"/>
      <family val="1"/>
    </font>
    <font>
      <sz val="10"/>
      <color indexed="8"/>
      <name val="Calibri"/>
      <family val="2"/>
    </font>
    <font>
      <b/>
      <sz val="10"/>
      <color indexed="10"/>
      <name val="Calibri"/>
      <family val="2"/>
    </font>
    <font>
      <b/>
      <sz val="11"/>
      <color indexed="10"/>
      <name val="Calibri"/>
      <family val="2"/>
    </font>
    <font>
      <b/>
      <sz val="11"/>
      <name val="Calibri"/>
      <family val="2"/>
    </font>
    <font>
      <b/>
      <sz val="12"/>
      <color indexed="8"/>
      <name val="Calibri"/>
      <family val="2"/>
    </font>
    <font>
      <b/>
      <sz val="12"/>
      <name val="Calibri"/>
      <family val="2"/>
    </font>
    <font>
      <b/>
      <i/>
      <sz val="12"/>
      <color indexed="8"/>
      <name val="Calibri"/>
      <family val="2"/>
    </font>
    <font>
      <b/>
      <sz val="12"/>
      <color indexed="17"/>
      <name val="Calibri"/>
      <family val="2"/>
    </font>
    <font>
      <i/>
      <sz val="10"/>
      <name val="Calibri"/>
      <family val="2"/>
    </font>
    <font>
      <b/>
      <i/>
      <sz val="10"/>
      <name val="Calibri"/>
      <family val="2"/>
    </font>
    <font>
      <b/>
      <i/>
      <sz val="12"/>
      <color indexed="17"/>
      <name val="Calibri"/>
      <family val="2"/>
    </font>
    <font>
      <i/>
      <sz val="9"/>
      <name val="Calibri"/>
      <family val="2"/>
    </font>
    <font>
      <sz val="10"/>
      <name val="Calibri"/>
      <family val="2"/>
    </font>
    <font>
      <i/>
      <sz val="12"/>
      <color indexed="8"/>
      <name val="Calibri"/>
      <family val="2"/>
    </font>
    <font>
      <b/>
      <sz val="10"/>
      <name val="Calibri"/>
      <family val="2"/>
    </font>
    <font>
      <b/>
      <sz val="10"/>
      <color indexed="62"/>
      <name val="Calibri"/>
      <family val="2"/>
    </font>
    <font>
      <b/>
      <sz val="10"/>
      <color indexed="56"/>
      <name val="Calibri"/>
      <family val="2"/>
    </font>
    <font>
      <sz val="11"/>
      <name val="Calibri"/>
      <family val="2"/>
    </font>
    <font>
      <i/>
      <sz val="12"/>
      <name val="Calibri"/>
      <family val="2"/>
    </font>
    <font>
      <b/>
      <sz val="12"/>
      <color indexed="30"/>
      <name val="Calibri"/>
      <family val="2"/>
    </font>
    <font>
      <sz val="12"/>
      <name val="Calibri"/>
      <family val="2"/>
    </font>
    <font>
      <i/>
      <sz val="11"/>
      <name val="Calibri"/>
      <family val="2"/>
    </font>
    <font>
      <b/>
      <i/>
      <sz val="12"/>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font>
    <font>
      <b/>
      <sz val="11"/>
      <color theme="1"/>
      <name val="Calibri"/>
      <family val="2"/>
      <scheme val="minor"/>
    </font>
    <font>
      <sz val="14"/>
      <color theme="1"/>
      <name val="Calibri"/>
      <family val="2"/>
      <scheme val="minor"/>
    </font>
    <font>
      <sz val="12"/>
      <color theme="1"/>
      <name val="Calibri"/>
      <family val="2"/>
      <scheme val="minor"/>
    </font>
    <font>
      <b/>
      <sz val="12"/>
      <color theme="1"/>
      <name val="Calibri"/>
      <family val="2"/>
      <scheme val="minor"/>
    </font>
    <font>
      <b/>
      <sz val="12"/>
      <color rgb="FF00B050"/>
      <name val="Calibri"/>
      <family val="2"/>
      <scheme val="minor"/>
    </font>
    <font>
      <b/>
      <sz val="12"/>
      <name val="Calibri"/>
      <family val="2"/>
      <scheme val="minor"/>
    </font>
    <font>
      <b/>
      <i/>
      <sz val="12"/>
      <color theme="1"/>
      <name val="Calibri"/>
      <family val="2"/>
      <scheme val="minor"/>
    </font>
    <font>
      <b/>
      <i/>
      <sz val="11"/>
      <color theme="1"/>
      <name val="Calibri"/>
      <family val="2"/>
      <scheme val="minor"/>
    </font>
    <font>
      <i/>
      <sz val="11"/>
      <color theme="1"/>
      <name val="Calibri"/>
      <family val="2"/>
      <scheme val="minor"/>
    </font>
    <font>
      <b/>
      <sz val="12"/>
      <color rgb="FF00B050"/>
      <name val="Calibri"/>
      <family val="2"/>
    </font>
    <font>
      <sz val="12"/>
      <name val="Calibri"/>
      <family val="2"/>
      <scheme val="minor"/>
    </font>
    <font>
      <i/>
      <sz val="12"/>
      <color theme="1"/>
      <name val="Calibri"/>
      <family val="2"/>
      <scheme val="minor"/>
    </font>
    <font>
      <i/>
      <sz val="9"/>
      <color theme="1"/>
      <name val="Calibri"/>
      <family val="2"/>
      <scheme val="minor"/>
    </font>
    <font>
      <b/>
      <u/>
      <sz val="11"/>
      <color theme="10"/>
      <name val="Calibri"/>
      <family val="2"/>
    </font>
    <font>
      <sz val="11"/>
      <name val="Calibri"/>
      <family val="2"/>
      <scheme val="minor"/>
    </font>
    <font>
      <b/>
      <sz val="14"/>
      <name val="Calibri"/>
      <family val="2"/>
      <scheme val="minor"/>
    </font>
    <font>
      <sz val="20"/>
      <color theme="0"/>
      <name val="Calibri"/>
      <family val="2"/>
      <scheme val="minor"/>
    </font>
    <font>
      <b/>
      <sz val="11"/>
      <color rgb="FFFF0000"/>
      <name val="Calibri"/>
      <family val="2"/>
      <scheme val="minor"/>
    </font>
    <font>
      <b/>
      <sz val="11"/>
      <name val="Calibri"/>
      <family val="2"/>
      <scheme val="minor"/>
    </font>
    <font>
      <i/>
      <sz val="10"/>
      <color theme="1"/>
      <name val="Calibri"/>
      <family val="2"/>
      <scheme val="minor"/>
    </font>
    <font>
      <i/>
      <sz val="9"/>
      <name val="Calibri"/>
      <family val="2"/>
      <scheme val="minor"/>
    </font>
    <font>
      <sz val="9"/>
      <name val="Calibri"/>
      <family val="2"/>
      <scheme val="minor"/>
    </font>
    <font>
      <sz val="10"/>
      <name val="Calibri"/>
      <family val="2"/>
      <scheme val="minor"/>
    </font>
    <font>
      <u/>
      <sz val="12"/>
      <color theme="10"/>
      <name val="Calibri"/>
      <family val="2"/>
    </font>
    <font>
      <b/>
      <sz val="14"/>
      <color theme="3"/>
      <name val="Calibri"/>
      <family val="2"/>
      <scheme val="minor"/>
    </font>
    <font>
      <sz val="10"/>
      <color theme="1"/>
      <name val="Calibri"/>
      <family val="2"/>
      <scheme val="minor"/>
    </font>
    <font>
      <b/>
      <i/>
      <u/>
      <sz val="11"/>
      <color theme="1"/>
      <name val="Calibri"/>
      <family val="2"/>
      <scheme val="minor"/>
    </font>
    <font>
      <sz val="11"/>
      <color theme="3"/>
      <name val="Calibri"/>
      <family val="2"/>
      <scheme val="minor"/>
    </font>
    <font>
      <i/>
      <sz val="12"/>
      <name val="Calibri"/>
      <family val="2"/>
      <scheme val="minor"/>
    </font>
    <font>
      <b/>
      <sz val="14"/>
      <color theme="1"/>
      <name val="Calibri"/>
      <family val="2"/>
      <scheme val="minor"/>
    </font>
    <font>
      <b/>
      <sz val="10"/>
      <color theme="1"/>
      <name val="Calibri"/>
      <family val="2"/>
      <scheme val="minor"/>
    </font>
    <font>
      <sz val="9"/>
      <color theme="1"/>
      <name val="Calibri"/>
      <family val="2"/>
      <scheme val="minor"/>
    </font>
    <font>
      <b/>
      <u/>
      <sz val="14"/>
      <color theme="10"/>
      <name val="Calibri"/>
      <family val="2"/>
    </font>
    <font>
      <sz val="18"/>
      <color theme="0"/>
      <name val="Calibri"/>
      <family val="2"/>
      <scheme val="minor"/>
    </font>
    <font>
      <b/>
      <u/>
      <sz val="12"/>
      <color theme="1"/>
      <name val="Times New Roman"/>
      <family val="1"/>
    </font>
    <font>
      <i/>
      <sz val="10"/>
      <name val="Calibri"/>
      <family val="2"/>
      <scheme val="minor"/>
    </font>
    <font>
      <i/>
      <sz val="11"/>
      <name val="Calibri"/>
      <family val="2"/>
      <scheme val="minor"/>
    </font>
    <font>
      <b/>
      <sz val="10"/>
      <name val="Calibri"/>
      <family val="2"/>
      <scheme val="minor"/>
    </font>
    <font>
      <i/>
      <sz val="11"/>
      <color rgb="FF002060"/>
      <name val="Calibri"/>
      <family val="2"/>
      <scheme val="minor"/>
    </font>
  </fonts>
  <fills count="12">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rgb="FFFFFF99"/>
        <bgColor indexed="64"/>
      </patternFill>
    </fill>
    <fill>
      <patternFill patternType="solid">
        <fgColor theme="5" tint="0.79998168889431442"/>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43" fontId="27" fillId="0" borderId="0" applyFont="0" applyFill="0" applyBorder="0" applyAlignment="0" applyProtection="0"/>
    <xf numFmtId="44" fontId="27" fillId="0" borderId="0" applyFont="0" applyFill="0" applyBorder="0" applyAlignment="0" applyProtection="0"/>
    <xf numFmtId="0" fontId="30" fillId="0" borderId="0" applyNumberFormat="0" applyFill="0" applyBorder="0" applyAlignment="0" applyProtection="0">
      <alignment vertical="top"/>
      <protection locked="0"/>
    </xf>
  </cellStyleXfs>
  <cellXfs count="509">
    <xf numFmtId="0" fontId="0" fillId="0" borderId="0" xfId="0"/>
    <xf numFmtId="164" fontId="32" fillId="0" borderId="1" xfId="0" applyNumberFormat="1" applyFont="1" applyBorder="1"/>
    <xf numFmtId="0" fontId="32" fillId="0" borderId="2" xfId="0" applyFont="1" applyBorder="1"/>
    <xf numFmtId="0" fontId="32" fillId="0" borderId="3" xfId="0" applyFont="1" applyBorder="1"/>
    <xf numFmtId="164" fontId="0" fillId="0" borderId="4" xfId="0" applyNumberFormat="1" applyBorder="1"/>
    <xf numFmtId="0" fontId="0" fillId="0" borderId="0" xfId="0" applyBorder="1"/>
    <xf numFmtId="164" fontId="0" fillId="0" borderId="5" xfId="0" applyNumberFormat="1" applyBorder="1"/>
    <xf numFmtId="165" fontId="0" fillId="0" borderId="0" xfId="0" applyNumberFormat="1" applyBorder="1"/>
    <xf numFmtId="164" fontId="0" fillId="0" borderId="0" xfId="0" applyNumberFormat="1"/>
    <xf numFmtId="0" fontId="0" fillId="2" borderId="0" xfId="0" applyFill="1" applyBorder="1"/>
    <xf numFmtId="0" fontId="0" fillId="2" borderId="6" xfId="0" applyFill="1" applyBorder="1"/>
    <xf numFmtId="0" fontId="0" fillId="2" borderId="7" xfId="0" applyFill="1" applyBorder="1"/>
    <xf numFmtId="0" fontId="33" fillId="2" borderId="8" xfId="0" applyFont="1" applyFill="1" applyBorder="1"/>
    <xf numFmtId="0" fontId="0" fillId="2" borderId="9" xfId="0" applyFill="1" applyBorder="1"/>
    <xf numFmtId="0" fontId="34" fillId="2" borderId="8" xfId="0" applyFont="1" applyFill="1" applyBorder="1"/>
    <xf numFmtId="0" fontId="33" fillId="2" borderId="8" xfId="0" applyFont="1" applyFill="1" applyBorder="1" applyAlignment="1">
      <alignment horizontal="left" indent="5"/>
    </xf>
    <xf numFmtId="0" fontId="0" fillId="2" borderId="10" xfId="0" applyFill="1" applyBorder="1"/>
    <xf numFmtId="0" fontId="0" fillId="2" borderId="11" xfId="0" applyFill="1" applyBorder="1"/>
    <xf numFmtId="0" fontId="0" fillId="0" borderId="0" xfId="0" applyFill="1" applyBorder="1"/>
    <xf numFmtId="0" fontId="34" fillId="2" borderId="8" xfId="0" applyNumberFormat="1" applyFont="1" applyFill="1" applyBorder="1"/>
    <xf numFmtId="0" fontId="0" fillId="3" borderId="0" xfId="0" applyFill="1" applyBorder="1"/>
    <xf numFmtId="0" fontId="0" fillId="3" borderId="0" xfId="0" applyFill="1"/>
    <xf numFmtId="164" fontId="0" fillId="0" borderId="4" xfId="0" applyNumberFormat="1" applyFill="1" applyBorder="1"/>
    <xf numFmtId="164" fontId="0" fillId="0" borderId="5" xfId="0" applyNumberFormat="1" applyFill="1" applyBorder="1"/>
    <xf numFmtId="0" fontId="0" fillId="0" borderId="0" xfId="0" applyFill="1"/>
    <xf numFmtId="164" fontId="32" fillId="0" borderId="1" xfId="0" applyNumberFormat="1" applyFont="1" applyBorder="1" applyAlignment="1">
      <alignment wrapText="1"/>
    </xf>
    <xf numFmtId="0" fontId="32" fillId="0" borderId="2" xfId="0" applyFont="1" applyBorder="1" applyAlignment="1">
      <alignment wrapText="1"/>
    </xf>
    <xf numFmtId="0" fontId="32" fillId="0" borderId="3" xfId="0" applyFont="1" applyBorder="1" applyAlignment="1">
      <alignment wrapText="1"/>
    </xf>
    <xf numFmtId="0" fontId="35" fillId="2" borderId="8" xfId="0" applyFont="1" applyFill="1" applyBorder="1"/>
    <xf numFmtId="0" fontId="33" fillId="2" borderId="0" xfId="0" applyFont="1" applyFill="1" applyBorder="1"/>
    <xf numFmtId="0" fontId="36" fillId="2" borderId="8" xfId="0" applyFont="1" applyFill="1" applyBorder="1"/>
    <xf numFmtId="164" fontId="0" fillId="3" borderId="4" xfId="0" applyNumberFormat="1" applyFill="1" applyBorder="1"/>
    <xf numFmtId="164" fontId="0" fillId="3" borderId="5" xfId="0" applyNumberFormat="1" applyFill="1" applyBorder="1"/>
    <xf numFmtId="164" fontId="0" fillId="0" borderId="0" xfId="0" applyNumberFormat="1" applyBorder="1"/>
    <xf numFmtId="0" fontId="37" fillId="2" borderId="8" xfId="0" applyFont="1" applyFill="1" applyBorder="1"/>
    <xf numFmtId="0" fontId="32" fillId="2" borderId="0" xfId="0" applyFont="1" applyFill="1" applyBorder="1"/>
    <xf numFmtId="0" fontId="32" fillId="2" borderId="9" xfId="0" applyFont="1" applyFill="1" applyBorder="1"/>
    <xf numFmtId="0" fontId="38" fillId="2" borderId="0" xfId="0" applyFont="1" applyFill="1" applyBorder="1"/>
    <xf numFmtId="0" fontId="38" fillId="2" borderId="9" xfId="0" applyFont="1" applyFill="1" applyBorder="1"/>
    <xf numFmtId="0" fontId="39" fillId="2" borderId="0" xfId="0" applyFont="1" applyFill="1" applyBorder="1"/>
    <xf numFmtId="0" fontId="40" fillId="2" borderId="8" xfId="0" applyNumberFormat="1" applyFont="1" applyFill="1" applyBorder="1"/>
    <xf numFmtId="0" fontId="41" fillId="2" borderId="8" xfId="0" applyFont="1" applyFill="1" applyBorder="1"/>
    <xf numFmtId="0" fontId="41" fillId="2" borderId="0" xfId="0" applyFont="1" applyFill="1" applyBorder="1"/>
    <xf numFmtId="0" fontId="41" fillId="2" borderId="0" xfId="0" applyFont="1" applyFill="1" applyBorder="1" applyAlignment="1"/>
    <xf numFmtId="0" fontId="0" fillId="2" borderId="8" xfId="0" applyFill="1" applyBorder="1"/>
    <xf numFmtId="0" fontId="42" fillId="2" borderId="8" xfId="0" applyFont="1" applyFill="1" applyBorder="1"/>
    <xf numFmtId="0" fontId="0" fillId="2" borderId="12" xfId="0" applyFill="1" applyBorder="1"/>
    <xf numFmtId="44" fontId="43" fillId="0" borderId="0" xfId="2" applyFont="1" applyFill="1" applyBorder="1" applyAlignment="1" applyProtection="1">
      <alignment horizontal="left" wrapText="1"/>
    </xf>
    <xf numFmtId="44" fontId="31" fillId="0" borderId="13" xfId="2" applyFont="1" applyFill="1" applyBorder="1" applyAlignment="1" applyProtection="1">
      <alignment horizontal="center"/>
    </xf>
    <xf numFmtId="44" fontId="31" fillId="0" borderId="14" xfId="2" applyFont="1" applyFill="1" applyBorder="1" applyAlignment="1" applyProtection="1">
      <alignment horizontal="center"/>
    </xf>
    <xf numFmtId="0" fontId="44" fillId="0" borderId="0" xfId="3" applyFont="1" applyFill="1" applyBorder="1" applyAlignment="1" applyProtection="1">
      <alignment horizontal="center" vertical="center"/>
    </xf>
    <xf numFmtId="0" fontId="39" fillId="0" borderId="6" xfId="0" applyFont="1" applyBorder="1" applyAlignment="1">
      <alignment horizontal="center" vertical="center" wrapText="1"/>
    </xf>
    <xf numFmtId="0" fontId="39" fillId="0" borderId="0" xfId="0" applyFont="1" applyBorder="1" applyAlignment="1">
      <alignment horizontal="center" vertical="center" wrapText="1"/>
    </xf>
    <xf numFmtId="0" fontId="0" fillId="0" borderId="0" xfId="0"/>
    <xf numFmtId="0" fontId="0" fillId="0" borderId="0" xfId="0" applyBorder="1"/>
    <xf numFmtId="0" fontId="0" fillId="0" borderId="0" xfId="0" applyFill="1" applyBorder="1"/>
    <xf numFmtId="0" fontId="30" fillId="0" borderId="0" xfId="3" applyAlignment="1" applyProtection="1">
      <alignment horizontal="center" vertical="center"/>
    </xf>
    <xf numFmtId="0" fontId="31" fillId="0" borderId="0" xfId="0" applyFont="1" applyFill="1" applyBorder="1" applyAlignment="1">
      <alignment horizontal="center" vertical="center" wrapText="1"/>
    </xf>
    <xf numFmtId="0" fontId="45" fillId="0" borderId="0" xfId="0" applyFont="1" applyFill="1"/>
    <xf numFmtId="164" fontId="31" fillId="0" borderId="0" xfId="0" applyNumberFormat="1" applyFont="1" applyBorder="1" applyAlignment="1">
      <alignment horizontal="center" vertical="center"/>
    </xf>
    <xf numFmtId="0" fontId="31" fillId="0" borderId="0" xfId="0" applyFont="1" applyFill="1" applyBorder="1" applyAlignment="1">
      <alignment vertical="center" wrapText="1"/>
    </xf>
    <xf numFmtId="0" fontId="0" fillId="0" borderId="0" xfId="0" applyAlignment="1">
      <alignment horizontal="right"/>
    </xf>
    <xf numFmtId="0" fontId="31" fillId="0" borderId="9" xfId="0" applyFont="1" applyFill="1" applyBorder="1" applyAlignment="1">
      <alignment vertical="center" wrapText="1"/>
    </xf>
    <xf numFmtId="0" fontId="39" fillId="0" borderId="0" xfId="0" applyFont="1" applyBorder="1" applyAlignment="1">
      <alignment vertical="center" wrapText="1"/>
    </xf>
    <xf numFmtId="0" fontId="39" fillId="0" borderId="10" xfId="0" applyFont="1" applyBorder="1" applyAlignment="1">
      <alignment horizontal="center" vertical="center" wrapText="1"/>
    </xf>
    <xf numFmtId="0" fontId="46" fillId="0" borderId="0" xfId="0" applyFont="1" applyFill="1" applyBorder="1" applyAlignment="1">
      <alignment vertical="center"/>
    </xf>
    <xf numFmtId="0" fontId="46" fillId="0" borderId="9" xfId="0" applyFont="1" applyFill="1" applyBorder="1" applyAlignment="1">
      <alignment vertical="center"/>
    </xf>
    <xf numFmtId="0" fontId="0" fillId="2" borderId="0" xfId="0" applyFill="1" applyProtection="1"/>
    <xf numFmtId="0" fontId="0" fillId="0" borderId="0" xfId="0" applyProtection="1"/>
    <xf numFmtId="44" fontId="0" fillId="2" borderId="0" xfId="0" applyNumberFormat="1" applyFill="1" applyProtection="1"/>
    <xf numFmtId="0" fontId="47" fillId="4" borderId="15" xfId="0" applyFont="1" applyFill="1" applyBorder="1" applyProtection="1"/>
    <xf numFmtId="0" fontId="47" fillId="4" borderId="16" xfId="0" applyFont="1" applyFill="1" applyBorder="1" applyProtection="1"/>
    <xf numFmtId="0" fontId="0" fillId="4" borderId="16" xfId="0" applyFill="1" applyBorder="1" applyProtection="1"/>
    <xf numFmtId="0" fontId="0" fillId="4" borderId="17" xfId="0" applyFill="1" applyBorder="1" applyProtection="1"/>
    <xf numFmtId="0" fontId="47" fillId="2" borderId="0" xfId="0" applyFont="1" applyFill="1" applyBorder="1" applyProtection="1"/>
    <xf numFmtId="0" fontId="45" fillId="2" borderId="0" xfId="0" applyFont="1" applyFill="1" applyBorder="1" applyProtection="1"/>
    <xf numFmtId="0" fontId="0" fillId="2" borderId="0" xfId="0" applyFill="1" applyBorder="1" applyProtection="1"/>
    <xf numFmtId="0" fontId="0" fillId="2" borderId="0" xfId="0" applyFill="1" applyBorder="1" applyAlignment="1" applyProtection="1">
      <alignment horizontal="center" vertical="center"/>
    </xf>
    <xf numFmtId="0" fontId="45" fillId="2" borderId="0" xfId="0" applyFont="1" applyFill="1" applyBorder="1" applyAlignment="1" applyProtection="1">
      <alignment horizontal="center" vertical="center"/>
    </xf>
    <xf numFmtId="0" fontId="0" fillId="0" borderId="0" xfId="0" applyAlignment="1" applyProtection="1">
      <alignment horizontal="center" vertical="center"/>
    </xf>
    <xf numFmtId="0" fontId="31" fillId="2" borderId="0" xfId="0" applyFont="1" applyFill="1" applyBorder="1" applyAlignment="1" applyProtection="1">
      <alignment horizontal="center"/>
    </xf>
    <xf numFmtId="0" fontId="31" fillId="2" borderId="0" xfId="0" applyFont="1" applyFill="1" applyBorder="1" applyAlignment="1" applyProtection="1"/>
    <xf numFmtId="0" fontId="31" fillId="2" borderId="0" xfId="0" applyFont="1" applyFill="1" applyBorder="1" applyAlignment="1" applyProtection="1">
      <alignment horizontal="center" wrapText="1"/>
    </xf>
    <xf numFmtId="49" fontId="0" fillId="2" borderId="0" xfId="0" applyNumberFormat="1" applyFill="1" applyAlignment="1" applyProtection="1">
      <alignment horizontal="right"/>
    </xf>
    <xf numFmtId="44" fontId="27" fillId="0" borderId="18" xfId="2" applyFont="1" applyFill="1" applyBorder="1" applyProtection="1"/>
    <xf numFmtId="0" fontId="31" fillId="2" borderId="0" xfId="0" applyFont="1" applyFill="1" applyProtection="1"/>
    <xf numFmtId="166" fontId="31" fillId="0" borderId="19" xfId="0" applyNumberFormat="1" applyFont="1" applyFill="1" applyBorder="1" applyProtection="1"/>
    <xf numFmtId="0" fontId="31" fillId="0" borderId="20" xfId="0" applyFont="1" applyFill="1" applyBorder="1" applyProtection="1"/>
    <xf numFmtId="44" fontId="31" fillId="0" borderId="20" xfId="2" applyFont="1" applyFill="1" applyBorder="1" applyProtection="1"/>
    <xf numFmtId="167" fontId="31" fillId="0" borderId="21" xfId="2" applyNumberFormat="1" applyFont="1" applyFill="1" applyBorder="1" applyProtection="1"/>
    <xf numFmtId="167" fontId="31" fillId="2" borderId="0" xfId="2" applyNumberFormat="1" applyFont="1" applyFill="1" applyBorder="1" applyProtection="1"/>
    <xf numFmtId="168" fontId="31" fillId="2" borderId="0" xfId="2" applyNumberFormat="1" applyFont="1" applyFill="1" applyBorder="1" applyProtection="1"/>
    <xf numFmtId="166" fontId="31" fillId="2" borderId="0" xfId="0" applyNumberFormat="1" applyFont="1" applyFill="1" applyBorder="1" applyProtection="1"/>
    <xf numFmtId="0" fontId="31" fillId="2" borderId="0" xfId="0" applyFont="1" applyFill="1" applyBorder="1" applyProtection="1"/>
    <xf numFmtId="44" fontId="31" fillId="2" borderId="0" xfId="2" applyFont="1" applyFill="1" applyBorder="1" applyProtection="1"/>
    <xf numFmtId="0" fontId="48" fillId="2" borderId="0" xfId="0" applyFont="1" applyFill="1" applyAlignment="1" applyProtection="1">
      <alignment horizontal="center"/>
    </xf>
    <xf numFmtId="166" fontId="0" fillId="2" borderId="0" xfId="0" applyNumberFormat="1" applyFill="1" applyProtection="1"/>
    <xf numFmtId="44" fontId="39" fillId="2" borderId="0" xfId="2" applyFont="1" applyFill="1" applyBorder="1" applyProtection="1"/>
    <xf numFmtId="2" fontId="0" fillId="2" borderId="0" xfId="0" applyNumberFormat="1" applyFill="1" applyProtection="1"/>
    <xf numFmtId="0" fontId="0" fillId="0" borderId="0" xfId="0" applyFill="1" applyProtection="1"/>
    <xf numFmtId="0" fontId="47" fillId="4" borderId="0" xfId="0" applyFont="1" applyFill="1" applyProtection="1"/>
    <xf numFmtId="0" fontId="0" fillId="4" borderId="0" xfId="0" applyFill="1" applyProtection="1"/>
    <xf numFmtId="0" fontId="0" fillId="4" borderId="8" xfId="0" applyFill="1" applyBorder="1" applyProtection="1"/>
    <xf numFmtId="0" fontId="0" fillId="4" borderId="9" xfId="0" applyFill="1" applyBorder="1" applyProtection="1"/>
    <xf numFmtId="0" fontId="28" fillId="4" borderId="8" xfId="0" applyFont="1" applyFill="1" applyBorder="1" applyAlignment="1" applyProtection="1">
      <alignment horizontal="right"/>
    </xf>
    <xf numFmtId="44" fontId="27" fillId="0" borderId="18" xfId="2" applyNumberFormat="1" applyFont="1" applyFill="1" applyBorder="1" applyProtection="1"/>
    <xf numFmtId="0" fontId="29" fillId="4" borderId="8" xfId="0" applyFont="1" applyFill="1" applyBorder="1" applyAlignment="1" applyProtection="1">
      <alignment horizontal="right"/>
    </xf>
    <xf numFmtId="166" fontId="31" fillId="0" borderId="22" xfId="0" applyNumberFormat="1" applyFont="1" applyFill="1" applyBorder="1" applyProtection="1"/>
    <xf numFmtId="0" fontId="31" fillId="0" borderId="23" xfId="0" applyFont="1" applyFill="1" applyBorder="1" applyProtection="1"/>
    <xf numFmtId="44" fontId="31" fillId="0" borderId="23" xfId="2" applyFont="1" applyFill="1" applyBorder="1" applyProtection="1"/>
    <xf numFmtId="167" fontId="31" fillId="0" borderId="24" xfId="2" applyNumberFormat="1" applyFont="1" applyFill="1" applyBorder="1" applyProtection="1"/>
    <xf numFmtId="0" fontId="0" fillId="4" borderId="25" xfId="0" applyFill="1" applyBorder="1" applyProtection="1"/>
    <xf numFmtId="0" fontId="0" fillId="4" borderId="10" xfId="0" applyFill="1" applyBorder="1" applyProtection="1"/>
    <xf numFmtId="44" fontId="0" fillId="4" borderId="10" xfId="0" applyNumberFormat="1" applyFill="1" applyBorder="1" applyProtection="1"/>
    <xf numFmtId="0" fontId="0" fillId="4" borderId="11" xfId="0" applyFill="1" applyBorder="1" applyProtection="1"/>
    <xf numFmtId="44" fontId="49" fillId="4" borderId="10" xfId="2" applyFont="1" applyFill="1" applyBorder="1" applyProtection="1"/>
    <xf numFmtId="0" fontId="0" fillId="2" borderId="0" xfId="0" applyFill="1" applyAlignment="1" applyProtection="1">
      <alignment vertical="top"/>
    </xf>
    <xf numFmtId="0" fontId="47" fillId="4" borderId="12" xfId="0" applyFont="1" applyFill="1" applyBorder="1" applyProtection="1"/>
    <xf numFmtId="0" fontId="45" fillId="2" borderId="0" xfId="0" applyFont="1" applyFill="1" applyBorder="1" applyAlignment="1" applyProtection="1">
      <alignment wrapText="1"/>
    </xf>
    <xf numFmtId="0" fontId="30" fillId="0" borderId="0" xfId="3" applyFill="1" applyBorder="1" applyAlignment="1" applyProtection="1">
      <alignment horizontal="center" vertical="center"/>
      <protection locked="0"/>
    </xf>
    <xf numFmtId="0" fontId="47" fillId="0" borderId="0" xfId="0" applyFont="1" applyFill="1" applyBorder="1" applyProtection="1"/>
    <xf numFmtId="0" fontId="0" fillId="2" borderId="0" xfId="0" applyFill="1" applyAlignment="1" applyProtection="1">
      <alignment wrapText="1"/>
    </xf>
    <xf numFmtId="44" fontId="0" fillId="2" borderId="0" xfId="0" applyNumberForma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0" fontId="50" fillId="2" borderId="0" xfId="2" applyNumberFormat="1" applyFont="1" applyFill="1" applyBorder="1" applyAlignment="1" applyProtection="1">
      <alignment horizontal="left" vertical="top" wrapText="1"/>
    </xf>
    <xf numFmtId="43" fontId="0" fillId="0" borderId="0" xfId="0" applyNumberFormat="1" applyProtection="1"/>
    <xf numFmtId="43" fontId="0" fillId="2" borderId="0" xfId="0" applyNumberFormat="1" applyFill="1" applyProtection="1"/>
    <xf numFmtId="49" fontId="50" fillId="2" borderId="0" xfId="2" applyNumberFormat="1" applyFont="1" applyFill="1" applyBorder="1" applyAlignment="1" applyProtection="1">
      <alignment wrapText="1"/>
    </xf>
    <xf numFmtId="169" fontId="0" fillId="2" borderId="0" xfId="0" applyNumberFormat="1" applyFill="1" applyProtection="1"/>
    <xf numFmtId="49" fontId="39" fillId="2" borderId="0" xfId="2" applyNumberFormat="1" applyFont="1" applyFill="1" applyBorder="1" applyAlignment="1" applyProtection="1"/>
    <xf numFmtId="44" fontId="0" fillId="0" borderId="0" xfId="0" applyNumberFormat="1" applyProtection="1"/>
    <xf numFmtId="49" fontId="50" fillId="2" borderId="0" xfId="2" applyNumberFormat="1" applyFont="1" applyFill="1" applyBorder="1" applyAlignment="1" applyProtection="1">
      <alignment vertical="top" wrapText="1"/>
    </xf>
    <xf numFmtId="44" fontId="27" fillId="0" borderId="18" xfId="2" applyFont="1" applyBorder="1" applyProtection="1"/>
    <xf numFmtId="0" fontId="31" fillId="0" borderId="14" xfId="0" applyFont="1" applyBorder="1" applyAlignment="1" applyProtection="1">
      <alignment horizontal="center" wrapText="1"/>
    </xf>
    <xf numFmtId="0" fontId="0" fillId="0" borderId="14" xfId="0" applyBorder="1" applyProtection="1"/>
    <xf numFmtId="0" fontId="31" fillId="2" borderId="0" xfId="0" applyFont="1" applyFill="1" applyBorder="1" applyAlignment="1" applyProtection="1">
      <alignment wrapText="1"/>
    </xf>
    <xf numFmtId="166" fontId="31" fillId="0" borderId="22" xfId="0" applyNumberFormat="1" applyFont="1" applyBorder="1" applyProtection="1"/>
    <xf numFmtId="0" fontId="31" fillId="0" borderId="23" xfId="0" applyFont="1" applyBorder="1" applyProtection="1"/>
    <xf numFmtId="0" fontId="45" fillId="0" borderId="0" xfId="0" applyFont="1"/>
    <xf numFmtId="0" fontId="45" fillId="2" borderId="0" xfId="0" applyFont="1" applyFill="1" applyBorder="1" applyAlignment="1" applyProtection="1">
      <alignment horizontal="center" wrapText="1"/>
    </xf>
    <xf numFmtId="0" fontId="31" fillId="5" borderId="26" xfId="0" applyFont="1" applyFill="1" applyBorder="1" applyAlignment="1" applyProtection="1">
      <alignment horizontal="center" vertical="center" wrapText="1"/>
    </xf>
    <xf numFmtId="0" fontId="31" fillId="5" borderId="27" xfId="0" applyFont="1" applyFill="1" applyBorder="1" applyAlignment="1" applyProtection="1">
      <alignment horizontal="center" vertical="center" wrapText="1"/>
    </xf>
    <xf numFmtId="0" fontId="31" fillId="5" borderId="28" xfId="0" applyFont="1" applyFill="1" applyBorder="1" applyAlignment="1" applyProtection="1">
      <alignment horizontal="center" wrapText="1"/>
    </xf>
    <xf numFmtId="166" fontId="27" fillId="6" borderId="13" xfId="1" applyNumberFormat="1" applyFont="1" applyFill="1" applyBorder="1" applyProtection="1">
      <protection locked="0"/>
    </xf>
    <xf numFmtId="44" fontId="27" fillId="6" borderId="18" xfId="2" applyFont="1" applyFill="1" applyBorder="1" applyProtection="1">
      <protection locked="0"/>
    </xf>
    <xf numFmtId="0" fontId="31" fillId="5" borderId="29" xfId="0" applyFont="1" applyFill="1" applyBorder="1" applyAlignment="1" applyProtection="1">
      <alignment horizontal="center" wrapText="1"/>
    </xf>
    <xf numFmtId="0" fontId="31" fillId="5" borderId="26" xfId="0" applyFont="1" applyFill="1" applyBorder="1" applyAlignment="1" applyProtection="1">
      <alignment horizontal="center" wrapText="1"/>
    </xf>
    <xf numFmtId="0" fontId="31" fillId="5" borderId="27" xfId="0" applyFont="1" applyFill="1" applyBorder="1" applyAlignment="1" applyProtection="1">
      <alignment horizontal="center" wrapText="1"/>
    </xf>
    <xf numFmtId="0" fontId="31" fillId="7" borderId="26" xfId="0" applyFont="1" applyFill="1" applyBorder="1" applyAlignment="1" applyProtection="1">
      <alignment horizontal="center" vertical="center" wrapText="1"/>
    </xf>
    <xf numFmtId="0" fontId="31" fillId="7" borderId="27" xfId="0" applyFont="1" applyFill="1" applyBorder="1" applyAlignment="1" applyProtection="1">
      <alignment horizontal="center" vertical="center" wrapText="1"/>
    </xf>
    <xf numFmtId="0" fontId="31" fillId="7" borderId="28" xfId="0" applyFont="1" applyFill="1" applyBorder="1" applyAlignment="1" applyProtection="1">
      <alignment horizontal="center" wrapText="1"/>
    </xf>
    <xf numFmtId="0" fontId="51" fillId="0" borderId="0" xfId="2" applyNumberFormat="1" applyFont="1" applyFill="1" applyBorder="1" applyAlignment="1" applyProtection="1">
      <alignment horizontal="center" vertical="center" wrapText="1"/>
    </xf>
    <xf numFmtId="0" fontId="52" fillId="0" borderId="0" xfId="0" applyFont="1" applyFill="1" applyBorder="1" applyAlignment="1" applyProtection="1">
      <alignment vertical="center"/>
    </xf>
    <xf numFmtId="44" fontId="31" fillId="0" borderId="0" xfId="2" applyFont="1" applyFill="1" applyBorder="1" applyAlignment="1" applyProtection="1">
      <alignment horizontal="center"/>
    </xf>
    <xf numFmtId="44" fontId="31" fillId="0" borderId="30" xfId="2" applyFont="1" applyBorder="1" applyProtection="1"/>
    <xf numFmtId="0" fontId="0" fillId="0" borderId="21" xfId="0" applyBorder="1" applyProtection="1"/>
    <xf numFmtId="167" fontId="31" fillId="2" borderId="16" xfId="2" applyNumberFormat="1" applyFont="1" applyFill="1" applyBorder="1" applyProtection="1"/>
    <xf numFmtId="167" fontId="31" fillId="0" borderId="17" xfId="2" applyNumberFormat="1" applyFont="1" applyFill="1" applyBorder="1" applyAlignment="1" applyProtection="1">
      <alignment horizontal="center"/>
    </xf>
    <xf numFmtId="167" fontId="31" fillId="0" borderId="15" xfId="2" applyNumberFormat="1" applyFont="1" applyFill="1" applyBorder="1" applyProtection="1"/>
    <xf numFmtId="44" fontId="31" fillId="5" borderId="26" xfId="2" applyFont="1" applyFill="1" applyBorder="1" applyAlignment="1" applyProtection="1">
      <alignment horizontal="center" wrapText="1"/>
    </xf>
    <xf numFmtId="44" fontId="31" fillId="5" borderId="28" xfId="0" applyNumberFormat="1" applyFont="1" applyFill="1" applyBorder="1" applyAlignment="1" applyProtection="1">
      <alignment horizontal="center" wrapText="1"/>
    </xf>
    <xf numFmtId="44" fontId="27" fillId="2" borderId="13" xfId="2" applyFont="1" applyFill="1" applyBorder="1" applyAlignment="1" applyProtection="1">
      <alignment horizontal="center"/>
    </xf>
    <xf numFmtId="44" fontId="27" fillId="2" borderId="14" xfId="2" applyFont="1" applyFill="1" applyBorder="1" applyAlignment="1" applyProtection="1">
      <alignment horizontal="center" wrapText="1"/>
    </xf>
    <xf numFmtId="49" fontId="49" fillId="8" borderId="26" xfId="2" applyNumberFormat="1" applyFont="1" applyFill="1" applyBorder="1" applyAlignment="1" applyProtection="1">
      <alignment horizontal="center" vertical="top" wrapText="1"/>
    </xf>
    <xf numFmtId="0" fontId="49" fillId="8" borderId="28" xfId="0" applyFont="1" applyFill="1" applyBorder="1" applyAlignment="1" applyProtection="1">
      <alignment horizontal="center" wrapText="1"/>
    </xf>
    <xf numFmtId="44" fontId="27" fillId="2" borderId="22" xfId="2" applyFont="1" applyFill="1" applyBorder="1" applyAlignment="1" applyProtection="1">
      <alignment horizontal="center"/>
    </xf>
    <xf numFmtId="44" fontId="27" fillId="2" borderId="24" xfId="2" applyFont="1" applyFill="1" applyBorder="1" applyAlignment="1" applyProtection="1">
      <alignment horizontal="center" wrapText="1"/>
    </xf>
    <xf numFmtId="44" fontId="49" fillId="7" borderId="31" xfId="0" applyNumberFormat="1" applyFont="1" applyFill="1" applyBorder="1" applyAlignment="1" applyProtection="1">
      <alignment horizontal="center" wrapText="1"/>
    </xf>
    <xf numFmtId="0" fontId="49" fillId="8" borderId="31" xfId="0" applyFont="1" applyFill="1" applyBorder="1" applyAlignment="1" applyProtection="1">
      <alignment horizontal="center" wrapText="1"/>
    </xf>
    <xf numFmtId="44" fontId="27" fillId="6" borderId="32" xfId="2" applyFont="1" applyFill="1" applyBorder="1" applyAlignment="1" applyProtection="1">
      <alignment horizontal="center"/>
      <protection locked="0"/>
    </xf>
    <xf numFmtId="44" fontId="27" fillId="2" borderId="32" xfId="2" applyFont="1" applyFill="1" applyBorder="1" applyAlignment="1" applyProtection="1">
      <alignment horizontal="center" wrapText="1"/>
    </xf>
    <xf numFmtId="44" fontId="27" fillId="2" borderId="33" xfId="2" applyFont="1" applyFill="1" applyBorder="1" applyAlignment="1" applyProtection="1">
      <alignment horizontal="center" wrapText="1"/>
    </xf>
    <xf numFmtId="0" fontId="31" fillId="9" borderId="31" xfId="0" applyFont="1" applyFill="1" applyBorder="1" applyAlignment="1" applyProtection="1">
      <alignment horizontal="center" wrapText="1"/>
    </xf>
    <xf numFmtId="0" fontId="53" fillId="0" borderId="0" xfId="0" applyFont="1" applyFill="1" applyBorder="1" applyProtection="1"/>
    <xf numFmtId="0" fontId="33" fillId="2" borderId="8" xfId="0" applyFont="1" applyFill="1" applyBorder="1" applyAlignment="1">
      <alignment horizontal="center"/>
    </xf>
    <xf numFmtId="0" fontId="54" fillId="2" borderId="0" xfId="3" applyFont="1" applyFill="1" applyBorder="1" applyAlignment="1" applyProtection="1">
      <alignment horizontal="left"/>
    </xf>
    <xf numFmtId="0" fontId="30" fillId="2" borderId="0" xfId="3" applyFill="1" applyBorder="1" applyAlignment="1" applyProtection="1">
      <alignment horizontal="left"/>
    </xf>
    <xf numFmtId="0" fontId="33" fillId="6" borderId="8" xfId="0" applyFont="1" applyFill="1" applyBorder="1"/>
    <xf numFmtId="0" fontId="0" fillId="6" borderId="0" xfId="0" applyFill="1" applyBorder="1"/>
    <xf numFmtId="0" fontId="0" fillId="6" borderId="9" xfId="0" applyFill="1" applyBorder="1"/>
    <xf numFmtId="0" fontId="33" fillId="2" borderId="8" xfId="0" applyFont="1" applyFill="1" applyBorder="1" applyAlignment="1">
      <alignment horizontal="center" wrapText="1"/>
    </xf>
    <xf numFmtId="0" fontId="31" fillId="6" borderId="0" xfId="0" applyFont="1" applyFill="1" applyBorder="1" applyAlignment="1">
      <alignment vertical="center" wrapText="1"/>
    </xf>
    <xf numFmtId="0" fontId="31" fillId="6" borderId="0" xfId="0" applyFont="1" applyFill="1" applyBorder="1" applyAlignment="1" applyProtection="1">
      <alignment horizontal="center" vertical="center" wrapText="1"/>
      <protection locked="0"/>
    </xf>
    <xf numFmtId="0" fontId="31" fillId="6" borderId="0" xfId="0" applyFont="1" applyFill="1" applyBorder="1" applyAlignment="1">
      <alignment horizontal="center" vertical="center" wrapText="1"/>
    </xf>
    <xf numFmtId="0" fontId="33" fillId="2" borderId="25" xfId="0" applyFont="1" applyFill="1" applyBorder="1" applyAlignment="1">
      <alignment horizontal="left" indent="5"/>
    </xf>
    <xf numFmtId="0" fontId="41" fillId="6" borderId="8" xfId="0" applyFont="1" applyFill="1" applyBorder="1"/>
    <xf numFmtId="0" fontId="55" fillId="2" borderId="8" xfId="0" applyFont="1" applyFill="1" applyBorder="1"/>
    <xf numFmtId="0" fontId="0" fillId="0" borderId="0" xfId="0" applyFill="1" applyBorder="1" applyAlignment="1">
      <alignment horizontal="center" vertical="center" wrapText="1"/>
    </xf>
    <xf numFmtId="0" fontId="0" fillId="0" borderId="9" xfId="0" applyFill="1" applyBorder="1" applyAlignment="1">
      <alignment horizontal="center" vertical="center" wrapText="1"/>
    </xf>
    <xf numFmtId="0" fontId="30" fillId="2" borderId="0" xfId="3" applyFill="1" applyAlignment="1" applyProtection="1">
      <alignment horizontal="center"/>
    </xf>
    <xf numFmtId="0" fontId="0" fillId="0" borderId="8" xfId="0" applyFill="1" applyBorder="1" applyAlignment="1">
      <alignment horizontal="center" vertical="center" wrapText="1"/>
    </xf>
    <xf numFmtId="0" fontId="31" fillId="2" borderId="10" xfId="0" applyFont="1" applyFill="1" applyBorder="1"/>
    <xf numFmtId="0" fontId="33" fillId="2" borderId="12" xfId="0" applyFont="1" applyFill="1" applyBorder="1"/>
    <xf numFmtId="0" fontId="39" fillId="2" borderId="8" xfId="0" applyFont="1" applyFill="1" applyBorder="1"/>
    <xf numFmtId="0" fontId="41" fillId="6" borderId="8" xfId="0" applyFont="1" applyFill="1" applyBorder="1" applyAlignment="1">
      <alignment horizontal="left" wrapText="1"/>
    </xf>
    <xf numFmtId="0" fontId="41" fillId="6" borderId="0" xfId="0" applyFont="1" applyFill="1" applyBorder="1" applyAlignment="1">
      <alignment horizontal="left" wrapText="1"/>
    </xf>
    <xf numFmtId="0" fontId="41" fillId="6" borderId="9" xfId="0" applyFont="1" applyFill="1" applyBorder="1" applyAlignment="1">
      <alignment horizontal="left"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2" borderId="8" xfId="0" applyFont="1" applyFill="1" applyBorder="1" applyAlignment="1">
      <alignment horizontal="center"/>
    </xf>
    <xf numFmtId="0" fontId="36" fillId="2" borderId="12" xfId="0" applyFont="1" applyFill="1" applyBorder="1"/>
    <xf numFmtId="0" fontId="39" fillId="2" borderId="6" xfId="0" applyFont="1" applyFill="1" applyBorder="1"/>
    <xf numFmtId="0" fontId="45" fillId="0" borderId="0" xfId="0" applyFont="1" applyProtection="1">
      <protection locked="0"/>
    </xf>
    <xf numFmtId="0" fontId="56" fillId="0" borderId="0" xfId="0" applyFont="1" applyAlignment="1" applyProtection="1">
      <alignment horizontal="left" vertical="top" wrapText="1"/>
    </xf>
    <xf numFmtId="0" fontId="30" fillId="2" borderId="0" xfId="3" applyFill="1" applyBorder="1" applyAlignment="1" applyProtection="1">
      <alignment horizontal="center" vertical="top"/>
    </xf>
    <xf numFmtId="0" fontId="9" fillId="8" borderId="13" xfId="0" applyFont="1" applyFill="1" applyBorder="1" applyAlignment="1" applyProtection="1">
      <alignment horizontal="center" wrapText="1"/>
    </xf>
    <xf numFmtId="44" fontId="34" fillId="10" borderId="32" xfId="2" applyFont="1" applyFill="1" applyBorder="1" applyAlignment="1" applyProtection="1">
      <alignment horizontal="center"/>
    </xf>
    <xf numFmtId="0" fontId="9" fillId="8" borderId="13" xfId="0" applyFont="1" applyFill="1" applyBorder="1" applyAlignment="1" applyProtection="1">
      <alignment horizontal="center" vertical="center" wrapText="1"/>
    </xf>
    <xf numFmtId="0" fontId="9" fillId="8" borderId="14" xfId="0" applyFont="1" applyFill="1" applyBorder="1" applyAlignment="1" applyProtection="1">
      <alignment horizontal="center" vertical="center" wrapText="1"/>
    </xf>
    <xf numFmtId="0" fontId="56" fillId="0" borderId="0" xfId="0" applyFont="1" applyAlignment="1" applyProtection="1">
      <alignment horizontal="left" vertical="top" wrapText="1"/>
    </xf>
    <xf numFmtId="44" fontId="27" fillId="0" borderId="34" xfId="2" applyFont="1" applyFill="1" applyBorder="1" applyAlignment="1" applyProtection="1">
      <alignment horizontal="center"/>
      <protection locked="0"/>
    </xf>
    <xf numFmtId="0" fontId="0" fillId="2" borderId="35" xfId="0" applyFill="1" applyBorder="1" applyProtection="1"/>
    <xf numFmtId="0" fontId="31" fillId="5" borderId="13" xfId="0" applyFont="1" applyFill="1" applyBorder="1" applyAlignment="1" applyProtection="1">
      <alignment horizontal="center" vertical="center" wrapText="1"/>
    </xf>
    <xf numFmtId="44" fontId="31" fillId="5" borderId="18" xfId="2" applyFont="1" applyFill="1" applyBorder="1" applyAlignment="1" applyProtection="1">
      <alignment horizontal="center" vertical="center" wrapText="1"/>
    </xf>
    <xf numFmtId="44" fontId="31" fillId="5" borderId="18" xfId="0" applyNumberFormat="1" applyFont="1" applyFill="1" applyBorder="1" applyAlignment="1" applyProtection="1">
      <alignment horizontal="center" vertical="center" wrapText="1"/>
    </xf>
    <xf numFmtId="49" fontId="49" fillId="8" borderId="18" xfId="2" applyNumberFormat="1" applyFont="1" applyFill="1" applyBorder="1" applyAlignment="1" applyProtection="1">
      <alignment horizontal="center" vertical="center" wrapText="1"/>
    </xf>
    <xf numFmtId="0" fontId="49" fillId="8" borderId="14" xfId="0" applyFont="1" applyFill="1" applyBorder="1" applyAlignment="1" applyProtection="1">
      <alignment horizontal="center" vertical="center" wrapText="1"/>
    </xf>
    <xf numFmtId="44" fontId="27" fillId="2" borderId="18" xfId="2" applyFont="1" applyFill="1" applyBorder="1" applyAlignment="1" applyProtection="1">
      <alignment horizontal="center"/>
    </xf>
    <xf numFmtId="44" fontId="27" fillId="2" borderId="18" xfId="2" applyFont="1" applyFill="1" applyBorder="1" applyAlignment="1" applyProtection="1">
      <alignment horizontal="center" wrapText="1"/>
    </xf>
    <xf numFmtId="44" fontId="49" fillId="7" borderId="26" xfId="0" applyNumberFormat="1" applyFont="1" applyFill="1" applyBorder="1" applyAlignment="1" applyProtection="1">
      <alignment horizontal="center" vertical="center" wrapText="1"/>
    </xf>
    <xf numFmtId="0" fontId="49" fillId="8" borderId="27" xfId="0" applyFont="1" applyFill="1" applyBorder="1" applyAlignment="1" applyProtection="1">
      <alignment horizontal="center" vertical="center" wrapText="1"/>
    </xf>
    <xf numFmtId="0" fontId="31" fillId="9" borderId="27" xfId="0" applyFont="1" applyFill="1" applyBorder="1" applyAlignment="1" applyProtection="1">
      <alignment horizontal="center" vertical="center" wrapText="1"/>
    </xf>
    <xf numFmtId="0" fontId="31" fillId="9" borderId="28" xfId="0" applyFont="1" applyFill="1" applyBorder="1" applyAlignment="1" applyProtection="1">
      <alignment horizontal="center" vertical="center" wrapText="1"/>
    </xf>
    <xf numFmtId="44" fontId="27" fillId="6" borderId="22" xfId="2" applyFont="1" applyFill="1" applyBorder="1" applyAlignment="1" applyProtection="1">
      <alignment horizontal="center"/>
      <protection locked="0"/>
    </xf>
    <xf numFmtId="44" fontId="27" fillId="2" borderId="23" xfId="2" applyFont="1" applyFill="1" applyBorder="1" applyAlignment="1" applyProtection="1">
      <alignment horizontal="center" wrapText="1"/>
    </xf>
    <xf numFmtId="0" fontId="50" fillId="2" borderId="0" xfId="2" applyNumberFormat="1" applyFont="1" applyFill="1" applyBorder="1" applyAlignment="1" applyProtection="1">
      <alignment vertical="top" wrapText="1"/>
    </xf>
    <xf numFmtId="44" fontId="31" fillId="0" borderId="14" xfId="2" applyFont="1" applyFill="1" applyBorder="1" applyAlignment="1" applyProtection="1"/>
    <xf numFmtId="0" fontId="9" fillId="10" borderId="36" xfId="0" applyFont="1" applyFill="1" applyBorder="1" applyAlignment="1" applyProtection="1">
      <alignment horizontal="center" wrapText="1"/>
    </xf>
    <xf numFmtId="0" fontId="57" fillId="0" borderId="0" xfId="0" applyFont="1" applyAlignment="1"/>
    <xf numFmtId="166" fontId="0" fillId="6" borderId="13" xfId="0" applyNumberFormat="1" applyFill="1" applyBorder="1" applyAlignment="1" applyProtection="1">
      <alignment horizontal="center"/>
      <protection locked="0"/>
    </xf>
    <xf numFmtId="0" fontId="30" fillId="2" borderId="32" xfId="3" applyFill="1" applyBorder="1" applyAlignment="1" applyProtection="1">
      <alignment horizontal="center" vertical="center" wrapText="1"/>
    </xf>
    <xf numFmtId="0" fontId="36" fillId="5" borderId="14" xfId="0" applyFont="1" applyFill="1" applyBorder="1" applyAlignment="1" applyProtection="1">
      <alignment horizontal="center" vertical="center"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0" fillId="0" borderId="0" xfId="0" applyAlignment="1">
      <alignment wrapText="1"/>
    </xf>
    <xf numFmtId="0" fontId="39" fillId="0" borderId="8" xfId="0" applyFont="1" applyBorder="1"/>
    <xf numFmtId="0" fontId="42" fillId="2" borderId="0" xfId="0" applyFont="1" applyFill="1" applyBorder="1" applyAlignment="1">
      <alignment wrapText="1"/>
    </xf>
    <xf numFmtId="0" fontId="42" fillId="2" borderId="9" xfId="0" applyFont="1" applyFill="1" applyBorder="1" applyAlignment="1">
      <alignment wrapText="1"/>
    </xf>
    <xf numFmtId="0" fontId="39" fillId="0" borderId="0" xfId="0" applyFont="1"/>
    <xf numFmtId="0" fontId="58" fillId="2" borderId="0" xfId="0" applyFont="1" applyFill="1" applyBorder="1"/>
    <xf numFmtId="0" fontId="58" fillId="2" borderId="9" xfId="0" applyFont="1" applyFill="1" applyBorder="1"/>
    <xf numFmtId="0" fontId="58" fillId="0" borderId="0" xfId="0" applyFont="1"/>
    <xf numFmtId="0" fontId="35" fillId="2" borderId="8" xfId="0" applyFont="1" applyFill="1" applyBorder="1" applyAlignment="1">
      <alignment horizontal="center"/>
    </xf>
    <xf numFmtId="0" fontId="35" fillId="2" borderId="8" xfId="0" applyFont="1" applyFill="1" applyBorder="1" applyAlignment="1">
      <alignment horizontal="left" vertical="top" wrapText="1"/>
    </xf>
    <xf numFmtId="0" fontId="45" fillId="2" borderId="0" xfId="0" applyFont="1" applyFill="1" applyBorder="1"/>
    <xf numFmtId="0" fontId="45" fillId="2" borderId="9" xfId="0" applyFont="1" applyFill="1" applyBorder="1"/>
    <xf numFmtId="0" fontId="45" fillId="6" borderId="0" xfId="0" applyFont="1" applyFill="1" applyBorder="1"/>
    <xf numFmtId="0" fontId="45" fillId="6" borderId="9" xfId="0" applyFont="1" applyFill="1" applyBorder="1"/>
    <xf numFmtId="0" fontId="45" fillId="6" borderId="0" xfId="0" applyFont="1" applyFill="1"/>
    <xf numFmtId="0" fontId="0" fillId="2" borderId="8" xfId="0" applyFill="1" applyBorder="1" applyAlignment="1">
      <alignment horizontal="center" vertical="center" wrapText="1"/>
    </xf>
    <xf numFmtId="0" fontId="0" fillId="2" borderId="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0" xfId="0" applyFill="1"/>
    <xf numFmtId="0" fontId="45" fillId="2" borderId="0" xfId="0" applyFont="1" applyFill="1"/>
    <xf numFmtId="44" fontId="27" fillId="2" borderId="0" xfId="2" applyFont="1" applyFill="1" applyBorder="1" applyAlignment="1" applyProtection="1">
      <alignment horizontal="center" wrapText="1"/>
    </xf>
    <xf numFmtId="44" fontId="27" fillId="2" borderId="0" xfId="2" applyFont="1" applyFill="1" applyBorder="1" applyAlignment="1" applyProtection="1">
      <alignment horizontal="center"/>
      <protection locked="0"/>
    </xf>
    <xf numFmtId="166" fontId="0" fillId="6" borderId="35" xfId="0" applyNumberFormat="1" applyFill="1" applyBorder="1" applyAlignment="1" applyProtection="1">
      <alignment horizontal="center"/>
      <protection locked="0"/>
    </xf>
    <xf numFmtId="0" fontId="39" fillId="2" borderId="9" xfId="0" applyFont="1" applyFill="1" applyBorder="1"/>
    <xf numFmtId="0" fontId="30" fillId="2" borderId="0" xfId="3" applyFill="1" applyBorder="1" applyAlignment="1" applyProtection="1">
      <alignment horizontal="center" vertical="center"/>
    </xf>
    <xf numFmtId="0" fontId="30" fillId="2" borderId="0" xfId="3" applyFill="1" applyAlignment="1" applyProtection="1">
      <alignment horizontal="center"/>
    </xf>
    <xf numFmtId="167" fontId="36" fillId="6" borderId="8" xfId="2" applyNumberFormat="1" applyFont="1" applyFill="1" applyBorder="1" applyAlignment="1" applyProtection="1">
      <alignment horizontal="center"/>
      <protection locked="0"/>
    </xf>
    <xf numFmtId="167" fontId="36" fillId="6" borderId="0" xfId="2" applyNumberFormat="1" applyFont="1" applyFill="1" applyBorder="1" applyAlignment="1" applyProtection="1">
      <alignment horizontal="center"/>
      <protection locked="0"/>
    </xf>
    <xf numFmtId="44" fontId="34" fillId="0" borderId="0" xfId="2" applyFont="1" applyFill="1" applyBorder="1" applyAlignment="1" applyProtection="1">
      <alignment horizontal="center"/>
    </xf>
    <xf numFmtId="44" fontId="34" fillId="10" borderId="9" xfId="2" applyFont="1" applyFill="1" applyBorder="1" applyAlignment="1" applyProtection="1">
      <alignment horizontal="center"/>
    </xf>
    <xf numFmtId="0" fontId="16" fillId="0" borderId="15" xfId="3" applyFont="1" applyBorder="1" applyAlignment="1" applyProtection="1">
      <alignment horizontal="center" vertical="center" wrapText="1"/>
      <protection locked="0"/>
    </xf>
    <xf numFmtId="0" fontId="60" fillId="2" borderId="12" xfId="0" applyFont="1" applyFill="1" applyBorder="1" applyAlignment="1">
      <alignment horizontal="center"/>
    </xf>
    <xf numFmtId="0" fontId="60" fillId="2" borderId="6" xfId="0" applyFont="1" applyFill="1" applyBorder="1" applyAlignment="1">
      <alignment horizontal="center"/>
    </xf>
    <xf numFmtId="0" fontId="60" fillId="2" borderId="7" xfId="0" applyFont="1" applyFill="1" applyBorder="1" applyAlignment="1">
      <alignment horizontal="center"/>
    </xf>
    <xf numFmtId="0" fontId="30" fillId="2" borderId="0" xfId="3" applyFill="1" applyBorder="1" applyAlignment="1" applyProtection="1">
      <alignment horizontal="left"/>
    </xf>
    <xf numFmtId="0" fontId="61" fillId="2" borderId="8" xfId="0" applyFont="1" applyFill="1" applyBorder="1" applyAlignment="1">
      <alignment horizontal="center" vertical="top" wrapText="1"/>
    </xf>
    <xf numFmtId="0" fontId="61" fillId="2" borderId="0" xfId="0" applyFont="1" applyFill="1" applyBorder="1" applyAlignment="1">
      <alignment horizontal="center" vertical="top" wrapText="1"/>
    </xf>
    <xf numFmtId="0" fontId="61" fillId="2" borderId="9" xfId="0" applyFont="1" applyFill="1" applyBorder="1" applyAlignment="1">
      <alignment horizontal="center" vertical="top" wrapText="1"/>
    </xf>
    <xf numFmtId="0" fontId="42" fillId="2" borderId="8" xfId="0" applyFont="1" applyFill="1" applyBorder="1" applyAlignment="1">
      <alignment horizontal="center" wrapText="1"/>
    </xf>
    <xf numFmtId="0" fontId="42" fillId="2" borderId="0" xfId="0" applyFont="1" applyFill="1" applyBorder="1" applyAlignment="1">
      <alignment horizontal="center" wrapText="1"/>
    </xf>
    <xf numFmtId="0" fontId="42" fillId="2" borderId="9" xfId="0" applyFont="1" applyFill="1" applyBorder="1" applyAlignment="1">
      <alignment horizontal="center" wrapText="1"/>
    </xf>
    <xf numFmtId="0" fontId="33" fillId="6" borderId="8" xfId="0" applyFont="1" applyFill="1" applyBorder="1" applyAlignment="1">
      <alignment horizontal="left" wrapText="1"/>
    </xf>
    <xf numFmtId="0" fontId="33" fillId="6" borderId="0" xfId="0" applyFont="1" applyFill="1" applyBorder="1" applyAlignment="1">
      <alignment horizontal="left" wrapText="1"/>
    </xf>
    <xf numFmtId="0" fontId="33" fillId="6" borderId="9" xfId="0" applyFont="1" applyFill="1" applyBorder="1" applyAlignment="1">
      <alignment horizontal="left" wrapText="1"/>
    </xf>
    <xf numFmtId="0" fontId="0" fillId="2" borderId="0" xfId="0" applyFill="1" applyBorder="1" applyAlignment="1">
      <alignment horizontal="left" wrapText="1"/>
    </xf>
    <xf numFmtId="0" fontId="0" fillId="2" borderId="9" xfId="0" applyFill="1" applyBorder="1" applyAlignment="1">
      <alignment horizontal="left" wrapText="1"/>
    </xf>
    <xf numFmtId="0" fontId="33" fillId="2" borderId="8" xfId="0" applyFont="1" applyFill="1" applyBorder="1" applyAlignment="1">
      <alignment horizontal="left" wrapText="1"/>
    </xf>
    <xf numFmtId="0" fontId="33" fillId="2" borderId="0" xfId="0" applyFont="1" applyFill="1" applyBorder="1" applyAlignment="1">
      <alignment horizontal="left" wrapText="1"/>
    </xf>
    <xf numFmtId="0" fontId="33" fillId="2" borderId="9" xfId="0" applyFont="1" applyFill="1" applyBorder="1" applyAlignment="1">
      <alignment horizontal="left" wrapText="1"/>
    </xf>
    <xf numFmtId="0" fontId="0" fillId="6" borderId="8" xfId="0"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41" fillId="6" borderId="8" xfId="0" applyFont="1" applyFill="1" applyBorder="1" applyAlignment="1">
      <alignment horizontal="left" wrapText="1"/>
    </xf>
    <xf numFmtId="0" fontId="0" fillId="0" borderId="0" xfId="0" applyBorder="1" applyAlignment="1">
      <alignment wrapText="1"/>
    </xf>
    <xf numFmtId="0" fontId="0" fillId="0" borderId="9" xfId="0" applyBorder="1" applyAlignment="1">
      <alignment wrapText="1"/>
    </xf>
    <xf numFmtId="0" fontId="0" fillId="0" borderId="8" xfId="0" applyBorder="1" applyAlignment="1">
      <alignment wrapText="1"/>
    </xf>
    <xf numFmtId="0" fontId="33" fillId="6" borderId="8" xfId="0" applyFont="1" applyFill="1" applyBorder="1" applyAlignment="1">
      <alignment horizontal="center"/>
    </xf>
    <xf numFmtId="0" fontId="21" fillId="2" borderId="0" xfId="3" applyFont="1" applyFill="1" applyBorder="1" applyAlignment="1" applyProtection="1">
      <alignment horizontal="left" wrapText="1"/>
    </xf>
    <xf numFmtId="0" fontId="21" fillId="2" borderId="9" xfId="3" applyFont="1" applyFill="1" applyBorder="1" applyAlignment="1" applyProtection="1">
      <alignment horizontal="left" wrapText="1"/>
    </xf>
    <xf numFmtId="0" fontId="34" fillId="2" borderId="8" xfId="0" applyFont="1" applyFill="1" applyBorder="1" applyAlignment="1">
      <alignment horizontal="left" wrapText="1"/>
    </xf>
    <xf numFmtId="0" fontId="34" fillId="2" borderId="0" xfId="0" applyFont="1" applyFill="1" applyBorder="1" applyAlignment="1">
      <alignment horizontal="left" wrapText="1"/>
    </xf>
    <xf numFmtId="0" fontId="34" fillId="2" borderId="9" xfId="0" applyFont="1" applyFill="1" applyBorder="1" applyAlignment="1">
      <alignment horizontal="left" wrapText="1"/>
    </xf>
    <xf numFmtId="0" fontId="37" fillId="2" borderId="8" xfId="0" applyFont="1" applyFill="1" applyBorder="1" applyAlignment="1">
      <alignment horizontal="center" wrapText="1"/>
    </xf>
    <xf numFmtId="0" fontId="37" fillId="2" borderId="0" xfId="0" applyFont="1" applyFill="1" applyBorder="1" applyAlignment="1">
      <alignment horizontal="center" wrapText="1"/>
    </xf>
    <xf numFmtId="0" fontId="37" fillId="2" borderId="9" xfId="0" applyFont="1" applyFill="1" applyBorder="1" applyAlignment="1">
      <alignment horizontal="center" wrapText="1"/>
    </xf>
    <xf numFmtId="0" fontId="42" fillId="2" borderId="12" xfId="0" applyFont="1" applyFill="1" applyBorder="1" applyAlignment="1">
      <alignment horizontal="left" vertical="top" wrapText="1"/>
    </xf>
    <xf numFmtId="0" fontId="42" fillId="2" borderId="6" xfId="0" applyFont="1" applyFill="1" applyBorder="1" applyAlignment="1">
      <alignment horizontal="left" vertical="top" wrapText="1"/>
    </xf>
    <xf numFmtId="0" fontId="42" fillId="2" borderId="7" xfId="0" applyFont="1" applyFill="1" applyBorder="1" applyAlignment="1">
      <alignment horizontal="left" vertical="top" wrapText="1"/>
    </xf>
    <xf numFmtId="0" fontId="42" fillId="2" borderId="8" xfId="0" applyFont="1" applyFill="1" applyBorder="1" applyAlignment="1">
      <alignment horizontal="left" vertical="top" wrapText="1"/>
    </xf>
    <xf numFmtId="0" fontId="42" fillId="2" borderId="0"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25" xfId="0" applyFont="1" applyFill="1" applyBorder="1" applyAlignment="1">
      <alignment horizontal="left" vertical="top" wrapText="1"/>
    </xf>
    <xf numFmtId="0" fontId="42" fillId="2" borderId="10" xfId="0" applyFont="1" applyFill="1" applyBorder="1" applyAlignment="1">
      <alignment horizontal="left" vertical="top" wrapText="1"/>
    </xf>
    <xf numFmtId="0" fontId="42" fillId="2" borderId="11" xfId="0" applyFont="1" applyFill="1" applyBorder="1" applyAlignment="1">
      <alignment horizontal="left" vertical="top" wrapText="1"/>
    </xf>
    <xf numFmtId="0" fontId="30" fillId="2" borderId="8" xfId="3" applyFill="1" applyBorder="1" applyAlignment="1" applyProtection="1">
      <alignment horizontal="center"/>
    </xf>
    <xf numFmtId="0" fontId="30" fillId="2" borderId="0" xfId="3" applyFill="1" applyBorder="1" applyAlignment="1" applyProtection="1">
      <alignment horizontal="center"/>
    </xf>
    <xf numFmtId="0" fontId="30" fillId="2" borderId="9" xfId="3" applyFill="1" applyBorder="1" applyAlignment="1" applyProtection="1">
      <alignment horizontal="center"/>
    </xf>
    <xf numFmtId="0" fontId="33" fillId="2" borderId="8" xfId="0" applyFont="1" applyFill="1" applyBorder="1" applyAlignment="1">
      <alignment horizontal="left" vertical="top" wrapText="1"/>
    </xf>
    <xf numFmtId="0" fontId="33" fillId="2" borderId="0" xfId="0" applyFont="1" applyFill="1" applyBorder="1" applyAlignment="1">
      <alignment horizontal="left" vertical="top" wrapText="1"/>
    </xf>
    <xf numFmtId="0" fontId="33" fillId="2" borderId="9" xfId="0" applyFont="1" applyFill="1" applyBorder="1" applyAlignment="1">
      <alignment horizontal="left" vertical="top" wrapText="1"/>
    </xf>
    <xf numFmtId="0" fontId="41" fillId="2" borderId="8" xfId="0" applyFont="1" applyFill="1" applyBorder="1" applyAlignment="1">
      <alignment horizontal="left" vertical="top" wrapText="1"/>
    </xf>
    <xf numFmtId="0" fontId="41" fillId="2" borderId="0" xfId="0" applyFont="1" applyFill="1" applyBorder="1" applyAlignment="1">
      <alignment horizontal="left" vertical="top" wrapText="1"/>
    </xf>
    <xf numFmtId="0" fontId="41" fillId="2" borderId="9" xfId="0" applyFont="1" applyFill="1" applyBorder="1" applyAlignment="1">
      <alignment horizontal="left" vertical="top" wrapText="1"/>
    </xf>
    <xf numFmtId="0" fontId="41" fillId="2" borderId="25" xfId="0" applyFont="1" applyFill="1" applyBorder="1" applyAlignment="1">
      <alignment horizontal="left" vertical="top" wrapText="1"/>
    </xf>
    <xf numFmtId="0" fontId="41" fillId="2" borderId="10" xfId="0" applyFont="1" applyFill="1" applyBorder="1" applyAlignment="1">
      <alignment horizontal="left" vertical="top" wrapText="1"/>
    </xf>
    <xf numFmtId="0" fontId="41" fillId="2" borderId="11" xfId="0" applyFont="1" applyFill="1" applyBorder="1" applyAlignment="1">
      <alignment horizontal="left" vertical="top" wrapText="1"/>
    </xf>
    <xf numFmtId="0" fontId="59" fillId="2" borderId="8" xfId="0" applyFont="1" applyFill="1" applyBorder="1" applyAlignment="1">
      <alignment horizontal="center" wrapText="1"/>
    </xf>
    <xf numFmtId="0" fontId="59" fillId="2" borderId="0" xfId="0" applyFont="1" applyFill="1" applyBorder="1" applyAlignment="1">
      <alignment horizontal="center" wrapText="1"/>
    </xf>
    <xf numFmtId="0" fontId="59" fillId="2" borderId="9" xfId="0" applyFont="1" applyFill="1" applyBorder="1" applyAlignment="1">
      <alignment horizontal="center" wrapText="1"/>
    </xf>
    <xf numFmtId="0" fontId="56" fillId="0" borderId="0" xfId="0" applyFont="1" applyAlignment="1" applyProtection="1">
      <alignment horizontal="left" vertical="top" wrapText="1"/>
    </xf>
    <xf numFmtId="0" fontId="30" fillId="0" borderId="15" xfId="3" applyFill="1" applyBorder="1" applyAlignment="1" applyProtection="1">
      <alignment horizontal="center" vertical="center"/>
      <protection locked="0"/>
    </xf>
    <xf numFmtId="0" fontId="30" fillId="0" borderId="16" xfId="3" applyFill="1" applyBorder="1" applyAlignment="1" applyProtection="1">
      <alignment horizontal="center" vertical="center"/>
      <protection locked="0"/>
    </xf>
    <xf numFmtId="0" fontId="30" fillId="0" borderId="17" xfId="3" applyFill="1" applyBorder="1" applyAlignment="1" applyProtection="1">
      <alignment horizontal="center" vertical="center"/>
      <protection locked="0"/>
    </xf>
    <xf numFmtId="0" fontId="46" fillId="5" borderId="15" xfId="0" applyFont="1" applyFill="1" applyBorder="1" applyAlignment="1" applyProtection="1">
      <alignment horizontal="center" wrapText="1"/>
    </xf>
    <xf numFmtId="0" fontId="46" fillId="5" borderId="16" xfId="0" applyFont="1" applyFill="1" applyBorder="1" applyAlignment="1" applyProtection="1">
      <alignment horizontal="center" wrapText="1"/>
    </xf>
    <xf numFmtId="0" fontId="46" fillId="5" borderId="17" xfId="0" applyFont="1" applyFill="1" applyBorder="1" applyAlignment="1" applyProtection="1">
      <alignment horizontal="center" wrapText="1"/>
    </xf>
    <xf numFmtId="0" fontId="63" fillId="0" borderId="12" xfId="3" applyFont="1" applyBorder="1" applyAlignment="1" applyProtection="1">
      <alignment horizontal="center" vertical="center" wrapText="1"/>
      <protection locked="0"/>
    </xf>
    <xf numFmtId="0" fontId="63" fillId="0" borderId="6" xfId="3" applyFont="1" applyBorder="1" applyAlignment="1" applyProtection="1">
      <alignment horizontal="center" vertical="center" wrapText="1"/>
      <protection locked="0"/>
    </xf>
    <xf numFmtId="0" fontId="63" fillId="0" borderId="7" xfId="3" applyFont="1" applyBorder="1" applyAlignment="1" applyProtection="1">
      <alignment horizontal="center" vertical="center" wrapText="1"/>
      <protection locked="0"/>
    </xf>
    <xf numFmtId="0" fontId="63" fillId="0" borderId="25" xfId="3" applyFont="1" applyBorder="1" applyAlignment="1" applyProtection="1">
      <alignment horizontal="center" vertical="center" wrapText="1"/>
      <protection locked="0"/>
    </xf>
    <xf numFmtId="0" fontId="63" fillId="0" borderId="10" xfId="3" applyFont="1" applyBorder="1" applyAlignment="1" applyProtection="1">
      <alignment horizontal="center" vertical="center" wrapText="1"/>
      <protection locked="0"/>
    </xf>
    <xf numFmtId="0" fontId="63" fillId="0" borderId="11" xfId="3" applyFont="1" applyBorder="1" applyAlignment="1" applyProtection="1">
      <alignment horizontal="center" vertical="center" wrapText="1"/>
      <protection locked="0"/>
    </xf>
    <xf numFmtId="0" fontId="64" fillId="4" borderId="15" xfId="0" applyFont="1" applyFill="1" applyBorder="1" applyAlignment="1" applyProtection="1">
      <alignment horizontal="center" vertical="center" wrapText="1"/>
    </xf>
    <xf numFmtId="0" fontId="64" fillId="4" borderId="16" xfId="0" applyFont="1" applyFill="1" applyBorder="1" applyAlignment="1" applyProtection="1">
      <alignment horizontal="center" vertical="center" wrapText="1"/>
    </xf>
    <xf numFmtId="0" fontId="64" fillId="4" borderId="17" xfId="0" applyFont="1" applyFill="1" applyBorder="1" applyAlignment="1" applyProtection="1">
      <alignment horizontal="center" vertical="center" wrapText="1"/>
    </xf>
    <xf numFmtId="0" fontId="36" fillId="5" borderId="26" xfId="0" applyFont="1" applyFill="1" applyBorder="1" applyAlignment="1" applyProtection="1">
      <alignment horizontal="center" wrapText="1"/>
    </xf>
    <xf numFmtId="0" fontId="36" fillId="5" borderId="28" xfId="0" applyFont="1" applyFill="1" applyBorder="1" applyAlignment="1" applyProtection="1">
      <alignment horizontal="center" wrapText="1"/>
    </xf>
    <xf numFmtId="167" fontId="36" fillId="6" borderId="25" xfId="2" applyNumberFormat="1" applyFont="1" applyFill="1" applyBorder="1" applyAlignment="1" applyProtection="1">
      <alignment horizontal="center"/>
      <protection locked="0"/>
    </xf>
    <xf numFmtId="167" fontId="36" fillId="6" borderId="11" xfId="2" applyNumberFormat="1" applyFont="1" applyFill="1" applyBorder="1" applyAlignment="1" applyProtection="1">
      <alignment horizontal="center"/>
      <protection locked="0"/>
    </xf>
    <xf numFmtId="0" fontId="36" fillId="5" borderId="12" xfId="0" applyFont="1" applyFill="1" applyBorder="1" applyAlignment="1" applyProtection="1">
      <alignment horizontal="center" vertical="center" wrapText="1"/>
    </xf>
    <xf numFmtId="0" fontId="36" fillId="5" borderId="7" xfId="0" applyFont="1" applyFill="1" applyBorder="1" applyAlignment="1" applyProtection="1">
      <alignment horizontal="center" vertical="center" wrapText="1"/>
    </xf>
    <xf numFmtId="0" fontId="36" fillId="5" borderId="37" xfId="0" applyFont="1" applyFill="1" applyBorder="1" applyAlignment="1" applyProtection="1">
      <alignment horizontal="center" vertical="center" wrapText="1"/>
    </xf>
    <xf numFmtId="0" fontId="36" fillId="5" borderId="38" xfId="0" applyFont="1" applyFill="1" applyBorder="1" applyAlignment="1" applyProtection="1">
      <alignment horizontal="center" vertical="center" wrapText="1"/>
    </xf>
    <xf numFmtId="0" fontId="65" fillId="2" borderId="10" xfId="0" applyFont="1" applyFill="1" applyBorder="1" applyAlignment="1" applyProtection="1">
      <alignment horizontal="center" vertical="top"/>
    </xf>
    <xf numFmtId="0" fontId="64" fillId="4" borderId="12" xfId="0" applyFont="1" applyFill="1" applyBorder="1" applyAlignment="1" applyProtection="1">
      <alignment horizontal="center" vertical="center" wrapText="1"/>
    </xf>
    <xf numFmtId="0" fontId="64" fillId="4" borderId="6" xfId="0" applyFont="1" applyFill="1" applyBorder="1" applyAlignment="1" applyProtection="1">
      <alignment horizontal="center" vertical="center" wrapText="1"/>
    </xf>
    <xf numFmtId="0" fontId="64" fillId="4" borderId="7" xfId="0" applyFont="1" applyFill="1" applyBorder="1" applyAlignment="1" applyProtection="1">
      <alignment horizontal="center" vertical="center" wrapText="1"/>
    </xf>
    <xf numFmtId="0" fontId="66" fillId="0" borderId="22" xfId="2" applyNumberFormat="1" applyFont="1" applyFill="1" applyBorder="1" applyAlignment="1" applyProtection="1">
      <alignment horizontal="center" vertical="center" wrapText="1"/>
    </xf>
    <xf numFmtId="0" fontId="66" fillId="0" borderId="23" xfId="2" applyNumberFormat="1" applyFont="1" applyFill="1" applyBorder="1" applyAlignment="1" applyProtection="1">
      <alignment horizontal="center" vertical="center" wrapText="1"/>
    </xf>
    <xf numFmtId="0" fontId="66" fillId="0" borderId="24" xfId="2" applyNumberFormat="1" applyFont="1" applyFill="1" applyBorder="1" applyAlignment="1" applyProtection="1">
      <alignment horizontal="center" vertical="center" wrapText="1"/>
    </xf>
    <xf numFmtId="0" fontId="12" fillId="0" borderId="16" xfId="3" applyFont="1" applyBorder="1" applyAlignment="1" applyProtection="1">
      <alignment horizontal="center" vertical="center" wrapText="1"/>
      <protection locked="0"/>
    </xf>
    <xf numFmtId="0" fontId="67" fillId="0" borderId="16" xfId="0" applyFont="1" applyBorder="1" applyAlignment="1">
      <alignment horizontal="center" vertical="center" wrapText="1"/>
    </xf>
    <xf numFmtId="0" fontId="67" fillId="0" borderId="17" xfId="0" applyFont="1" applyBorder="1" applyAlignment="1">
      <alignment horizontal="center" vertical="center" wrapText="1"/>
    </xf>
    <xf numFmtId="0" fontId="36" fillId="10" borderId="13" xfId="0" applyFont="1" applyFill="1" applyBorder="1" applyAlignment="1" applyProtection="1">
      <alignment horizontal="center" vertical="center" wrapText="1"/>
    </xf>
    <xf numFmtId="0" fontId="36" fillId="10" borderId="18" xfId="0" applyFont="1" applyFill="1" applyBorder="1" applyAlignment="1" applyProtection="1">
      <alignment horizontal="center" vertical="center" wrapText="1"/>
    </xf>
    <xf numFmtId="0" fontId="67" fillId="10" borderId="13" xfId="0" applyFont="1" applyFill="1" applyBorder="1" applyAlignment="1" applyProtection="1">
      <alignment horizontal="center" vertical="top" wrapText="1"/>
    </xf>
    <xf numFmtId="0" fontId="67" fillId="10" borderId="18" xfId="0" applyFont="1" applyFill="1" applyBorder="1" applyAlignment="1" applyProtection="1">
      <alignment horizontal="center" vertical="top" wrapText="1"/>
    </xf>
    <xf numFmtId="44" fontId="31" fillId="6" borderId="13" xfId="2" applyFont="1" applyFill="1" applyBorder="1" applyAlignment="1" applyProtection="1">
      <alignment horizontal="center"/>
      <protection locked="0"/>
    </xf>
    <xf numFmtId="44" fontId="31" fillId="6" borderId="18" xfId="2" applyFont="1" applyFill="1" applyBorder="1" applyAlignment="1" applyProtection="1">
      <alignment horizontal="center"/>
      <protection locked="0"/>
    </xf>
    <xf numFmtId="0" fontId="41" fillId="2" borderId="15" xfId="0" applyFont="1" applyFill="1" applyBorder="1" applyAlignment="1" applyProtection="1">
      <alignment horizontal="center" wrapText="1"/>
    </xf>
    <xf numFmtId="0" fontId="41" fillId="2" borderId="16" xfId="0" applyFont="1" applyFill="1" applyBorder="1" applyAlignment="1" applyProtection="1">
      <alignment horizontal="center" wrapText="1"/>
    </xf>
    <xf numFmtId="0" fontId="41" fillId="2" borderId="17" xfId="0" applyFont="1" applyFill="1" applyBorder="1" applyAlignment="1" applyProtection="1">
      <alignment horizontal="center" wrapText="1"/>
    </xf>
    <xf numFmtId="0" fontId="62" fillId="2" borderId="0" xfId="0" applyFont="1" applyFill="1" applyAlignment="1" applyProtection="1">
      <alignment horizontal="left" wrapText="1"/>
    </xf>
    <xf numFmtId="0" fontId="62" fillId="2" borderId="0" xfId="0" applyNumberFormat="1" applyFont="1" applyFill="1" applyAlignment="1" applyProtection="1">
      <alignment horizontal="left" wrapText="1"/>
    </xf>
    <xf numFmtId="0" fontId="31" fillId="5" borderId="15" xfId="0" applyFont="1" applyFill="1" applyBorder="1" applyAlignment="1" applyProtection="1">
      <alignment horizontal="center"/>
    </xf>
    <xf numFmtId="0" fontId="31" fillId="5" borderId="16" xfId="0" applyFont="1" applyFill="1" applyBorder="1" applyAlignment="1" applyProtection="1">
      <alignment horizontal="center"/>
    </xf>
    <xf numFmtId="0" fontId="31" fillId="5" borderId="17" xfId="0" applyFont="1" applyFill="1" applyBorder="1" applyAlignment="1" applyProtection="1">
      <alignment horizontal="center"/>
    </xf>
    <xf numFmtId="0" fontId="56" fillId="2" borderId="12" xfId="0" applyFont="1" applyFill="1" applyBorder="1" applyAlignment="1" applyProtection="1">
      <alignment horizontal="left" wrapText="1"/>
    </xf>
    <xf numFmtId="0" fontId="56" fillId="2" borderId="6" xfId="0" applyFont="1" applyFill="1" applyBorder="1" applyAlignment="1" applyProtection="1">
      <alignment horizontal="left" wrapText="1"/>
    </xf>
    <xf numFmtId="0" fontId="56" fillId="2" borderId="7" xfId="0" applyFont="1" applyFill="1" applyBorder="1" applyAlignment="1" applyProtection="1">
      <alignment horizontal="left" wrapText="1"/>
    </xf>
    <xf numFmtId="0" fontId="56" fillId="2" borderId="25" xfId="0" applyFont="1" applyFill="1" applyBorder="1" applyAlignment="1" applyProtection="1">
      <alignment horizontal="left" wrapText="1"/>
    </xf>
    <xf numFmtId="0" fontId="56" fillId="2" borderId="10" xfId="0" applyFont="1" applyFill="1" applyBorder="1" applyAlignment="1" applyProtection="1">
      <alignment horizontal="left" wrapText="1"/>
    </xf>
    <xf numFmtId="0" fontId="56" fillId="2" borderId="11" xfId="0" applyFont="1" applyFill="1" applyBorder="1" applyAlignment="1" applyProtection="1">
      <alignment horizontal="left" wrapText="1"/>
    </xf>
    <xf numFmtId="0" fontId="31" fillId="4" borderId="10" xfId="0" applyFont="1" applyFill="1" applyBorder="1" applyAlignment="1" applyProtection="1">
      <alignment horizontal="left" wrapText="1"/>
    </xf>
    <xf numFmtId="0" fontId="31" fillId="9" borderId="12" xfId="0" applyFont="1" applyFill="1" applyBorder="1" applyAlignment="1" applyProtection="1">
      <alignment horizontal="center" wrapText="1"/>
    </xf>
    <xf numFmtId="0" fontId="31" fillId="9" borderId="7" xfId="0" applyFont="1" applyFill="1" applyBorder="1" applyAlignment="1" applyProtection="1">
      <alignment horizontal="center" wrapText="1"/>
    </xf>
    <xf numFmtId="0" fontId="31" fillId="9" borderId="37" xfId="0" applyFont="1" applyFill="1" applyBorder="1" applyAlignment="1" applyProtection="1">
      <alignment horizontal="center" wrapText="1"/>
    </xf>
    <xf numFmtId="0" fontId="31" fillId="9" borderId="38" xfId="0" applyFont="1" applyFill="1" applyBorder="1" applyAlignment="1" applyProtection="1">
      <alignment horizontal="center" wrapText="1"/>
    </xf>
    <xf numFmtId="167" fontId="31" fillId="0" borderId="25" xfId="2" applyNumberFormat="1" applyFont="1" applyFill="1" applyBorder="1" applyAlignment="1" applyProtection="1">
      <alignment horizontal="center"/>
    </xf>
    <xf numFmtId="167" fontId="31" fillId="0" borderId="11" xfId="2" applyNumberFormat="1" applyFont="1" applyFill="1" applyBorder="1" applyAlignment="1" applyProtection="1">
      <alignment horizontal="center"/>
    </xf>
    <xf numFmtId="0" fontId="30" fillId="2" borderId="0" xfId="3" applyFill="1" applyAlignment="1" applyProtection="1">
      <alignment horizontal="center"/>
    </xf>
    <xf numFmtId="0" fontId="31" fillId="0" borderId="21" xfId="0" applyFont="1" applyFill="1" applyBorder="1" applyAlignment="1" applyProtection="1">
      <alignment horizontal="center" wrapText="1"/>
    </xf>
    <xf numFmtId="0" fontId="31" fillId="0" borderId="39" xfId="0" applyFont="1" applyFill="1" applyBorder="1" applyAlignment="1" applyProtection="1">
      <alignment horizontal="center" wrapText="1"/>
    </xf>
    <xf numFmtId="0" fontId="31" fillId="0" borderId="40" xfId="0" applyFont="1" applyFill="1" applyBorder="1" applyAlignment="1" applyProtection="1">
      <alignment horizontal="center" wrapText="1"/>
    </xf>
    <xf numFmtId="0" fontId="49" fillId="8" borderId="12" xfId="0" applyFont="1" applyFill="1" applyBorder="1" applyAlignment="1" applyProtection="1">
      <alignment horizontal="center" wrapText="1"/>
    </xf>
    <xf numFmtId="0" fontId="49" fillId="8" borderId="7" xfId="0" applyFont="1" applyFill="1" applyBorder="1" applyAlignment="1" applyProtection="1">
      <alignment horizontal="center" wrapText="1"/>
    </xf>
    <xf numFmtId="0" fontId="49" fillId="8" borderId="37" xfId="0" applyFont="1" applyFill="1" applyBorder="1" applyAlignment="1" applyProtection="1">
      <alignment horizontal="center" wrapText="1"/>
    </xf>
    <xf numFmtId="0" fontId="49" fillId="8" borderId="38" xfId="0" applyFont="1" applyFill="1" applyBorder="1" applyAlignment="1" applyProtection="1">
      <alignment horizontal="center" wrapText="1"/>
    </xf>
    <xf numFmtId="0" fontId="31" fillId="0" borderId="21" xfId="0" applyFont="1" applyBorder="1" applyAlignment="1" applyProtection="1">
      <alignment horizontal="center" wrapText="1"/>
    </xf>
    <xf numFmtId="0" fontId="31" fillId="0" borderId="39" xfId="0" applyFont="1" applyBorder="1" applyAlignment="1" applyProtection="1">
      <alignment horizontal="center" wrapText="1"/>
    </xf>
    <xf numFmtId="0" fontId="31" fillId="0" borderId="40" xfId="0" applyFont="1" applyBorder="1" applyAlignment="1" applyProtection="1">
      <alignment horizontal="center" wrapText="1"/>
    </xf>
    <xf numFmtId="0" fontId="56" fillId="0" borderId="12" xfId="0" applyFont="1" applyFill="1" applyBorder="1" applyAlignment="1" applyProtection="1">
      <alignment horizontal="center" wrapText="1"/>
    </xf>
    <xf numFmtId="0" fontId="56" fillId="0" borderId="6" xfId="0" applyFont="1" applyFill="1" applyBorder="1" applyAlignment="1" applyProtection="1">
      <alignment horizontal="center" wrapText="1"/>
    </xf>
    <xf numFmtId="0" fontId="56" fillId="0" borderId="7" xfId="0" applyFont="1" applyFill="1" applyBorder="1" applyAlignment="1" applyProtection="1">
      <alignment horizontal="center" wrapText="1"/>
    </xf>
    <xf numFmtId="0" fontId="56" fillId="0" borderId="25" xfId="0" applyFont="1" applyFill="1" applyBorder="1" applyAlignment="1" applyProtection="1">
      <alignment horizontal="center" wrapText="1"/>
    </xf>
    <xf numFmtId="0" fontId="56" fillId="0" borderId="10" xfId="0" applyFont="1" applyFill="1" applyBorder="1" applyAlignment="1" applyProtection="1">
      <alignment horizontal="center" wrapText="1"/>
    </xf>
    <xf numFmtId="0" fontId="56" fillId="0" borderId="11" xfId="0" applyFont="1" applyFill="1" applyBorder="1" applyAlignment="1" applyProtection="1">
      <alignment horizontal="center" wrapText="1"/>
    </xf>
    <xf numFmtId="0" fontId="66" fillId="0" borderId="41" xfId="2" applyNumberFormat="1" applyFont="1" applyFill="1" applyBorder="1" applyAlignment="1" applyProtection="1">
      <alignment horizontal="center" vertical="center" wrapText="1"/>
    </xf>
    <xf numFmtId="0" fontId="66" fillId="0" borderId="42" xfId="2" applyNumberFormat="1" applyFont="1" applyFill="1" applyBorder="1" applyAlignment="1" applyProtection="1">
      <alignment horizontal="center" vertical="center" wrapText="1"/>
    </xf>
    <xf numFmtId="0" fontId="50" fillId="0" borderId="35" xfId="0" applyFont="1" applyFill="1" applyBorder="1" applyAlignment="1" applyProtection="1">
      <alignment horizontal="center" wrapText="1"/>
    </xf>
    <xf numFmtId="0" fontId="50" fillId="0" borderId="43" xfId="0" applyFont="1" applyFill="1" applyBorder="1" applyAlignment="1" applyProtection="1">
      <alignment horizontal="center" wrapText="1"/>
    </xf>
    <xf numFmtId="0" fontId="50" fillId="0" borderId="34" xfId="0" applyFont="1" applyFill="1" applyBorder="1" applyAlignment="1" applyProtection="1">
      <alignment horizontal="center" wrapText="1"/>
    </xf>
    <xf numFmtId="0" fontId="50" fillId="0" borderId="25" xfId="0" applyFont="1" applyFill="1" applyBorder="1" applyAlignment="1" applyProtection="1">
      <alignment horizontal="center" wrapText="1"/>
    </xf>
    <xf numFmtId="0" fontId="50" fillId="0" borderId="10" xfId="0" applyFont="1" applyFill="1" applyBorder="1" applyAlignment="1" applyProtection="1">
      <alignment horizontal="center" wrapText="1"/>
    </xf>
    <xf numFmtId="0" fontId="50" fillId="0" borderId="11" xfId="0" applyFont="1" applyFill="1" applyBorder="1" applyAlignment="1" applyProtection="1">
      <alignment horizontal="center" wrapText="1"/>
    </xf>
    <xf numFmtId="0" fontId="49" fillId="7" borderId="12" xfId="0" applyFont="1" applyFill="1" applyBorder="1" applyAlignment="1" applyProtection="1">
      <alignment horizontal="center" vertical="top" wrapText="1"/>
    </xf>
    <xf numFmtId="0" fontId="49" fillId="7" borderId="7" xfId="0" applyFont="1" applyFill="1" applyBorder="1" applyAlignment="1" applyProtection="1">
      <alignment horizontal="center" vertical="top" wrapText="1"/>
    </xf>
    <xf numFmtId="0" fontId="49" fillId="7" borderId="37" xfId="0" applyFont="1" applyFill="1" applyBorder="1" applyAlignment="1" applyProtection="1">
      <alignment horizontal="center" vertical="top" wrapText="1"/>
    </xf>
    <xf numFmtId="0" fontId="49" fillId="7" borderId="38" xfId="0" applyFont="1" applyFill="1" applyBorder="1" applyAlignment="1" applyProtection="1">
      <alignment horizontal="center" vertical="top" wrapText="1"/>
    </xf>
    <xf numFmtId="167" fontId="31" fillId="0" borderId="44" xfId="2" applyNumberFormat="1" applyFont="1" applyFill="1" applyBorder="1" applyAlignment="1" applyProtection="1">
      <alignment horizontal="center"/>
    </xf>
    <xf numFmtId="0" fontId="60" fillId="5" borderId="15" xfId="0" applyFont="1" applyFill="1" applyBorder="1" applyAlignment="1" applyProtection="1">
      <alignment horizontal="center"/>
    </xf>
    <xf numFmtId="0" fontId="60" fillId="5" borderId="16" xfId="0" applyFont="1" applyFill="1" applyBorder="1" applyAlignment="1" applyProtection="1">
      <alignment horizontal="center"/>
    </xf>
    <xf numFmtId="0" fontId="60" fillId="5" borderId="17" xfId="0" applyFont="1" applyFill="1" applyBorder="1" applyAlignment="1" applyProtection="1">
      <alignment horizontal="center"/>
    </xf>
    <xf numFmtId="0" fontId="30" fillId="2" borderId="0" xfId="3" applyFill="1" applyBorder="1" applyAlignment="1" applyProtection="1">
      <alignment horizontal="center" vertical="center"/>
    </xf>
    <xf numFmtId="0" fontId="30" fillId="2" borderId="9" xfId="3" applyFill="1" applyBorder="1" applyAlignment="1" applyProtection="1">
      <alignment horizontal="center" vertical="center"/>
    </xf>
    <xf numFmtId="0" fontId="56" fillId="2" borderId="0" xfId="0" applyNumberFormat="1" applyFont="1" applyFill="1" applyAlignment="1" applyProtection="1">
      <alignment horizontal="left" wrapText="1"/>
    </xf>
    <xf numFmtId="0" fontId="34" fillId="5" borderId="15" xfId="0" applyFont="1" applyFill="1" applyBorder="1" applyAlignment="1" applyProtection="1">
      <alignment horizontal="center"/>
    </xf>
    <xf numFmtId="0" fontId="34" fillId="5" borderId="16" xfId="0" applyFont="1" applyFill="1" applyBorder="1" applyAlignment="1" applyProtection="1">
      <alignment horizontal="center"/>
    </xf>
    <xf numFmtId="0" fontId="34" fillId="5" borderId="17" xfId="0" applyFont="1" applyFill="1" applyBorder="1" applyAlignment="1" applyProtection="1">
      <alignment horizontal="center"/>
    </xf>
    <xf numFmtId="0" fontId="56" fillId="0" borderId="15" xfId="0" applyFont="1" applyFill="1" applyBorder="1" applyAlignment="1" applyProtection="1">
      <alignment horizontal="center" vertical="center" wrapText="1"/>
    </xf>
    <xf numFmtId="0" fontId="56" fillId="0" borderId="16" xfId="0" applyFont="1" applyFill="1" applyBorder="1" applyAlignment="1" applyProtection="1">
      <alignment horizontal="center" vertical="center"/>
    </xf>
    <xf numFmtId="0" fontId="56" fillId="0" borderId="17" xfId="0" applyFont="1" applyFill="1" applyBorder="1" applyAlignment="1" applyProtection="1">
      <alignment horizontal="center" vertical="center"/>
    </xf>
    <xf numFmtId="49" fontId="66" fillId="2" borderId="35" xfId="2" applyNumberFormat="1" applyFont="1" applyFill="1" applyBorder="1" applyAlignment="1" applyProtection="1">
      <alignment horizontal="center" vertical="top" wrapText="1"/>
    </xf>
    <xf numFmtId="49" fontId="66" fillId="2" borderId="43" xfId="2" applyNumberFormat="1" applyFont="1" applyFill="1" applyBorder="1" applyAlignment="1" applyProtection="1">
      <alignment horizontal="center" vertical="top" wrapText="1"/>
    </xf>
    <xf numFmtId="49" fontId="66" fillId="2" borderId="34" xfId="2" applyNumberFormat="1" applyFont="1" applyFill="1" applyBorder="1" applyAlignment="1" applyProtection="1">
      <alignment horizontal="center" vertical="top" wrapText="1"/>
    </xf>
    <xf numFmtId="49" fontId="66" fillId="2" borderId="25" xfId="2" applyNumberFormat="1" applyFont="1" applyFill="1" applyBorder="1" applyAlignment="1" applyProtection="1">
      <alignment horizontal="center" vertical="top" wrapText="1"/>
    </xf>
    <xf numFmtId="49" fontId="66" fillId="2" borderId="10" xfId="2" applyNumberFormat="1" applyFont="1" applyFill="1" applyBorder="1" applyAlignment="1" applyProtection="1">
      <alignment horizontal="center" vertical="top" wrapText="1"/>
    </xf>
    <xf numFmtId="49" fontId="66" fillId="2" borderId="11" xfId="2" applyNumberFormat="1" applyFont="1" applyFill="1" applyBorder="1" applyAlignment="1" applyProtection="1">
      <alignment horizontal="center" vertical="top" wrapText="1"/>
    </xf>
    <xf numFmtId="44" fontId="0" fillId="2" borderId="0" xfId="0" applyNumberFormat="1" applyFill="1" applyBorder="1" applyAlignment="1" applyProtection="1">
      <alignment horizontal="center" wrapText="1"/>
    </xf>
    <xf numFmtId="0" fontId="36" fillId="5" borderId="29" xfId="0" applyFont="1" applyFill="1" applyBorder="1" applyAlignment="1" applyProtection="1">
      <alignment horizontal="center" vertical="center" wrapText="1"/>
    </xf>
    <xf numFmtId="0" fontId="36" fillId="5" borderId="45" xfId="0" applyFont="1" applyFill="1" applyBorder="1" applyAlignment="1" applyProtection="1">
      <alignment horizontal="center" vertical="center" wrapText="1"/>
    </xf>
    <xf numFmtId="0" fontId="66" fillId="0" borderId="46" xfId="2" applyNumberFormat="1" applyFont="1" applyFill="1" applyBorder="1" applyAlignment="1" applyProtection="1">
      <alignment horizontal="center" vertical="center" wrapText="1"/>
    </xf>
    <xf numFmtId="0" fontId="66" fillId="0" borderId="47" xfId="2" applyNumberFormat="1" applyFont="1" applyFill="1" applyBorder="1" applyAlignment="1" applyProtection="1">
      <alignment horizontal="center" vertical="center" wrapText="1"/>
    </xf>
    <xf numFmtId="49" fontId="66" fillId="2" borderId="13" xfId="2" applyNumberFormat="1" applyFont="1" applyFill="1" applyBorder="1" applyAlignment="1" applyProtection="1">
      <alignment horizontal="center" vertical="top" wrapText="1"/>
    </xf>
    <xf numFmtId="49" fontId="66" fillId="2" borderId="18" xfId="2" applyNumberFormat="1" applyFont="1" applyFill="1" applyBorder="1" applyAlignment="1" applyProtection="1">
      <alignment horizontal="center" vertical="top" wrapText="1"/>
    </xf>
    <xf numFmtId="49" fontId="66" fillId="2" borderId="14" xfId="2" applyNumberFormat="1" applyFont="1" applyFill="1" applyBorder="1" applyAlignment="1" applyProtection="1">
      <alignment horizontal="center" vertical="top" wrapText="1"/>
    </xf>
    <xf numFmtId="49" fontId="66" fillId="2" borderId="22" xfId="2" applyNumberFormat="1" applyFont="1" applyFill="1" applyBorder="1" applyAlignment="1" applyProtection="1">
      <alignment horizontal="center" vertical="top" wrapText="1"/>
    </xf>
    <xf numFmtId="49" fontId="66" fillId="2" borderId="23" xfId="2" applyNumberFormat="1" applyFont="1" applyFill="1" applyBorder="1" applyAlignment="1" applyProtection="1">
      <alignment horizontal="center" vertical="top" wrapText="1"/>
    </xf>
    <xf numFmtId="49" fontId="66" fillId="2" borderId="24" xfId="2" applyNumberFormat="1" applyFont="1" applyFill="1" applyBorder="1" applyAlignment="1" applyProtection="1">
      <alignment horizontal="center" vertical="top" wrapText="1"/>
    </xf>
    <xf numFmtId="0" fontId="56" fillId="0" borderId="13" xfId="0" applyFont="1" applyFill="1" applyBorder="1" applyAlignment="1" applyProtection="1">
      <alignment horizontal="center" vertical="center" wrapText="1"/>
    </xf>
    <xf numFmtId="0" fontId="56" fillId="0" borderId="18" xfId="0" applyFont="1" applyFill="1" applyBorder="1" applyAlignment="1" applyProtection="1">
      <alignment horizontal="center" vertical="center" wrapText="1"/>
    </xf>
    <xf numFmtId="0" fontId="56" fillId="0" borderId="14" xfId="0" applyFont="1" applyFill="1" applyBorder="1" applyAlignment="1" applyProtection="1">
      <alignment horizontal="center" vertical="center" wrapText="1"/>
    </xf>
    <xf numFmtId="0" fontId="34" fillId="5" borderId="26" xfId="0" applyFont="1" applyFill="1" applyBorder="1" applyAlignment="1" applyProtection="1">
      <alignment horizontal="center" vertical="center" wrapText="1"/>
    </xf>
    <xf numFmtId="0" fontId="34" fillId="5" borderId="27" xfId="0" applyFont="1" applyFill="1" applyBorder="1" applyAlignment="1" applyProtection="1">
      <alignment horizontal="center" vertical="center" wrapText="1"/>
    </xf>
    <xf numFmtId="0" fontId="34" fillId="5" borderId="28" xfId="0" applyFont="1" applyFill="1" applyBorder="1" applyAlignment="1" applyProtection="1">
      <alignment horizontal="center" vertical="center" wrapText="1"/>
    </xf>
    <xf numFmtId="0" fontId="36" fillId="5" borderId="26" xfId="0" applyFont="1" applyFill="1" applyBorder="1" applyAlignment="1" applyProtection="1">
      <alignment horizontal="center" vertical="center" wrapText="1"/>
    </xf>
    <xf numFmtId="0" fontId="36" fillId="5" borderId="27" xfId="0" applyFont="1" applyFill="1" applyBorder="1" applyAlignment="1" applyProtection="1">
      <alignment horizontal="center" vertical="center" wrapText="1"/>
    </xf>
    <xf numFmtId="0" fontId="36" fillId="5" borderId="28" xfId="0" applyFont="1" applyFill="1" applyBorder="1" applyAlignment="1" applyProtection="1">
      <alignment horizontal="center" vertical="center" wrapText="1"/>
    </xf>
    <xf numFmtId="0" fontId="66" fillId="0" borderId="13" xfId="2" applyNumberFormat="1" applyFont="1" applyFill="1" applyBorder="1" applyAlignment="1" applyProtection="1">
      <alignment horizontal="center" vertical="center" wrapText="1"/>
    </xf>
    <xf numFmtId="0" fontId="66" fillId="0" borderId="18" xfId="2" applyNumberFormat="1" applyFont="1" applyFill="1" applyBorder="1" applyAlignment="1" applyProtection="1">
      <alignment horizontal="center" vertical="center" wrapText="1"/>
    </xf>
    <xf numFmtId="0" fontId="66" fillId="0" borderId="14" xfId="2" applyNumberFormat="1" applyFont="1" applyFill="1" applyBorder="1" applyAlignment="1" applyProtection="1">
      <alignment horizontal="center" vertical="center" wrapText="1"/>
    </xf>
    <xf numFmtId="0" fontId="31" fillId="9" borderId="15" xfId="0" applyFont="1" applyFill="1" applyBorder="1" applyAlignment="1">
      <alignment horizontal="right" vertical="center" wrapText="1"/>
    </xf>
    <xf numFmtId="0" fontId="31" fillId="9" borderId="16" xfId="0" applyFont="1" applyFill="1" applyBorder="1" applyAlignment="1">
      <alignment horizontal="right" vertical="center" wrapText="1"/>
    </xf>
    <xf numFmtId="164" fontId="31" fillId="0" borderId="48" xfId="0" applyNumberFormat="1" applyFont="1" applyBorder="1" applyAlignment="1">
      <alignment horizontal="center" vertical="center"/>
    </xf>
    <xf numFmtId="164" fontId="31" fillId="0" borderId="17" xfId="0" applyNumberFormat="1" applyFont="1" applyBorder="1" applyAlignment="1">
      <alignment horizontal="center" vertical="center"/>
    </xf>
    <xf numFmtId="0" fontId="57" fillId="0" borderId="0" xfId="0" applyFont="1" applyAlignment="1">
      <alignment horizontal="center"/>
    </xf>
    <xf numFmtId="0" fontId="30" fillId="0" borderId="0" xfId="3" applyAlignment="1" applyProtection="1">
      <alignment horizontal="center"/>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69"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34" fillId="7" borderId="15" xfId="0" applyFont="1" applyFill="1" applyBorder="1" applyAlignment="1">
      <alignment horizontal="center" vertical="center" wrapText="1"/>
    </xf>
    <xf numFmtId="0" fontId="34" fillId="7" borderId="16" xfId="0" applyFont="1" applyFill="1" applyBorder="1" applyAlignment="1">
      <alignment horizontal="center" vertical="center" wrapText="1"/>
    </xf>
    <xf numFmtId="0" fontId="34" fillId="7" borderId="17" xfId="0" applyFont="1" applyFill="1" applyBorder="1" applyAlignment="1">
      <alignment horizontal="center" vertical="center" wrapText="1"/>
    </xf>
    <xf numFmtId="164" fontId="46" fillId="0" borderId="6" xfId="0" applyNumberFormat="1" applyFont="1" applyFill="1" applyBorder="1" applyAlignment="1" applyProtection="1">
      <alignment horizontal="center" vertical="center" wrapText="1"/>
    </xf>
    <xf numFmtId="164" fontId="46" fillId="0" borderId="7" xfId="0" applyNumberFormat="1" applyFont="1" applyFill="1" applyBorder="1" applyAlignment="1" applyProtection="1">
      <alignment horizontal="center" vertical="center" wrapText="1"/>
    </xf>
    <xf numFmtId="0" fontId="46" fillId="11" borderId="12" xfId="0" applyFont="1" applyFill="1" applyBorder="1" applyAlignment="1">
      <alignment horizontal="center" vertical="center"/>
    </xf>
    <xf numFmtId="0" fontId="46" fillId="11" borderId="6" xfId="0" applyFont="1" applyFill="1" applyBorder="1" applyAlignment="1">
      <alignment horizontal="center" vertical="center"/>
    </xf>
    <xf numFmtId="0" fontId="46" fillId="11" borderId="7" xfId="0" applyFont="1" applyFill="1" applyBorder="1" applyAlignment="1">
      <alignment horizontal="center" vertical="center"/>
    </xf>
    <xf numFmtId="0" fontId="46" fillId="11" borderId="8" xfId="0" applyFont="1" applyFill="1" applyBorder="1" applyAlignment="1">
      <alignment horizontal="center" vertical="center"/>
    </xf>
    <xf numFmtId="0" fontId="46" fillId="11" borderId="0" xfId="0" applyFont="1" applyFill="1" applyBorder="1" applyAlignment="1">
      <alignment horizontal="center" vertical="center"/>
    </xf>
    <xf numFmtId="0" fontId="46" fillId="11" borderId="9" xfId="0" applyFont="1" applyFill="1" applyBorder="1" applyAlignment="1">
      <alignment horizontal="center" vertical="center"/>
    </xf>
    <xf numFmtId="0" fontId="46" fillId="11" borderId="25" xfId="0" applyFont="1" applyFill="1" applyBorder="1" applyAlignment="1">
      <alignment horizontal="center" vertical="center"/>
    </xf>
    <xf numFmtId="0" fontId="46" fillId="11" borderId="10" xfId="0" applyFont="1" applyFill="1" applyBorder="1" applyAlignment="1">
      <alignment horizontal="center" vertical="center"/>
    </xf>
    <xf numFmtId="0" fontId="46" fillId="11" borderId="11" xfId="0" applyFont="1" applyFill="1" applyBorder="1" applyAlignment="1">
      <alignment horizontal="center" vertical="center"/>
    </xf>
    <xf numFmtId="164" fontId="31" fillId="0" borderId="30" xfId="0" applyNumberFormat="1" applyFont="1" applyBorder="1" applyAlignment="1">
      <alignment horizontal="center" vertical="center"/>
    </xf>
    <xf numFmtId="164" fontId="31" fillId="0" borderId="42" xfId="0" applyNumberFormat="1" applyFont="1" applyBorder="1" applyAlignment="1">
      <alignment horizontal="center" vertical="center"/>
    </xf>
    <xf numFmtId="0" fontId="34" fillId="5" borderId="15" xfId="0" applyFont="1" applyFill="1" applyBorder="1" applyAlignment="1">
      <alignment horizontal="center" vertical="center" wrapText="1"/>
    </xf>
    <xf numFmtId="0" fontId="34" fillId="5" borderId="16" xfId="0" applyFont="1" applyFill="1" applyBorder="1" applyAlignment="1">
      <alignment horizontal="center" vertical="center" wrapText="1"/>
    </xf>
    <xf numFmtId="0" fontId="34" fillId="5" borderId="17" xfId="0" applyFont="1" applyFill="1" applyBorder="1" applyAlignment="1">
      <alignment horizontal="center" vertical="center" wrapText="1"/>
    </xf>
    <xf numFmtId="0" fontId="36" fillId="8" borderId="29" xfId="0" applyFont="1" applyFill="1" applyBorder="1" applyAlignment="1" applyProtection="1">
      <alignment horizontal="right" vertical="center" wrapText="1"/>
    </xf>
    <xf numFmtId="0" fontId="36" fillId="8" borderId="49" xfId="0" applyFont="1" applyFill="1" applyBorder="1" applyAlignment="1" applyProtection="1">
      <alignment horizontal="right" vertical="center" wrapText="1"/>
    </xf>
    <xf numFmtId="0" fontId="36" fillId="8" borderId="50" xfId="0" applyFont="1" applyFill="1" applyBorder="1" applyAlignment="1" applyProtection="1">
      <alignment horizontal="right" vertical="center" wrapText="1"/>
    </xf>
    <xf numFmtId="164" fontId="31" fillId="0" borderId="51" xfId="0" applyNumberFormat="1" applyFont="1" applyBorder="1" applyAlignment="1">
      <alignment horizontal="center" vertical="center"/>
    </xf>
    <xf numFmtId="164" fontId="31" fillId="0" borderId="7" xfId="0" applyNumberFormat="1" applyFont="1" applyBorder="1" applyAlignment="1">
      <alignment horizontal="center" vertical="center"/>
    </xf>
    <xf numFmtId="164" fontId="31" fillId="0" borderId="44" xfId="0" applyNumberFormat="1" applyFont="1" applyBorder="1" applyAlignment="1">
      <alignment horizontal="center" vertical="center"/>
    </xf>
    <xf numFmtId="164" fontId="31" fillId="0" borderId="11" xfId="0" applyNumberFormat="1" applyFont="1" applyBorder="1" applyAlignment="1">
      <alignment horizontal="center" vertical="center"/>
    </xf>
    <xf numFmtId="0" fontId="68" fillId="8" borderId="41" xfId="0" applyFont="1" applyFill="1" applyBorder="1" applyAlignment="1" applyProtection="1">
      <alignment horizontal="right" vertical="center" wrapText="1"/>
    </xf>
    <xf numFmtId="0" fontId="68" fillId="8" borderId="52" xfId="0" applyFont="1" applyFill="1" applyBorder="1" applyAlignment="1" applyProtection="1">
      <alignment horizontal="right" vertical="center" wrapText="1"/>
    </xf>
    <xf numFmtId="0" fontId="68" fillId="8" borderId="53" xfId="0" applyFont="1" applyFill="1" applyBorder="1" applyAlignment="1" applyProtection="1">
      <alignment horizontal="right" vertical="center" wrapText="1"/>
    </xf>
    <xf numFmtId="0" fontId="31" fillId="9" borderId="12" xfId="0" applyFont="1" applyFill="1" applyBorder="1" applyAlignment="1">
      <alignment horizontal="right" vertical="center" wrapText="1"/>
    </xf>
    <xf numFmtId="0" fontId="31" fillId="9" borderId="6" xfId="0" applyFont="1" applyFill="1" applyBorder="1" applyAlignment="1">
      <alignment horizontal="right" vertical="center" wrapText="1"/>
    </xf>
    <xf numFmtId="0" fontId="31" fillId="9" borderId="25" xfId="0" applyFont="1" applyFill="1" applyBorder="1" applyAlignment="1">
      <alignment horizontal="right" vertical="center" wrapText="1"/>
    </xf>
    <xf numFmtId="0" fontId="31" fillId="9" borderId="10" xfId="0" applyFont="1" applyFill="1" applyBorder="1" applyAlignment="1">
      <alignment horizontal="right" vertical="center" wrapText="1"/>
    </xf>
    <xf numFmtId="0" fontId="30" fillId="2" borderId="0" xfId="3" applyFill="1" applyAlignment="1" applyProtection="1">
      <alignment horizontal="center" vertical="center"/>
    </xf>
    <xf numFmtId="0" fontId="56" fillId="2" borderId="0" xfId="0" applyNumberFormat="1" applyFont="1" applyFill="1" applyAlignment="1" applyProtection="1">
      <alignment horizontal="center" wrapText="1"/>
    </xf>
    <xf numFmtId="0" fontId="60" fillId="0" borderId="0" xfId="0" applyFont="1" applyFill="1" applyBorder="1" applyAlignment="1" applyProtection="1">
      <alignment horizontal="center"/>
    </xf>
    <xf numFmtId="0" fontId="60" fillId="7" borderId="15" xfId="0" applyFont="1" applyFill="1" applyBorder="1" applyAlignment="1" applyProtection="1">
      <alignment horizontal="center" vertical="center"/>
    </xf>
    <xf numFmtId="0" fontId="60" fillId="7" borderId="16" xfId="0" applyFont="1" applyFill="1" applyBorder="1" applyAlignment="1" applyProtection="1">
      <alignment horizontal="center" vertical="center"/>
    </xf>
    <xf numFmtId="0" fontId="60" fillId="7" borderId="17" xfId="0" applyFont="1" applyFill="1" applyBorder="1" applyAlignment="1" applyProtection="1">
      <alignment horizontal="center" vertical="center"/>
    </xf>
    <xf numFmtId="0" fontId="49" fillId="0" borderId="0" xfId="0" applyFont="1" applyFill="1" applyBorder="1" applyAlignment="1" applyProtection="1">
      <alignment horizontal="center" wrapText="1"/>
    </xf>
    <xf numFmtId="49" fontId="50" fillId="2" borderId="0" xfId="2" applyNumberFormat="1" applyFont="1" applyFill="1" applyBorder="1" applyAlignment="1" applyProtection="1">
      <alignment horizontal="left" vertical="top" wrapText="1"/>
    </xf>
    <xf numFmtId="167" fontId="31" fillId="2" borderId="16" xfId="2" applyNumberFormat="1" applyFont="1" applyFill="1" applyBorder="1" applyAlignment="1" applyProtection="1">
      <alignment horizontal="center"/>
    </xf>
    <xf numFmtId="167" fontId="31" fillId="2" borderId="17" xfId="2" applyNumberFormat="1" applyFont="1" applyFill="1" applyBorder="1" applyAlignment="1" applyProtection="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Style="combo" dx="16" fmlaLink="J18" fmlaRange="$J$14:$J$17"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57150</xdr:rowOff>
    </xdr:from>
    <xdr:to>
      <xdr:col>4</xdr:col>
      <xdr:colOff>523875</xdr:colOff>
      <xdr:row>1</xdr:row>
      <xdr:rowOff>247650</xdr:rowOff>
    </xdr:to>
    <xdr:pic>
      <xdr:nvPicPr>
        <xdr:cNvPr id="6261"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95250" y="57150"/>
          <a:ext cx="2867025" cy="381000"/>
        </a:xfrm>
        <a:prstGeom prst="rect">
          <a:avLst/>
        </a:prstGeom>
        <a:noFill/>
        <a:ln w="9525">
          <a:noFill/>
          <a:miter lim="800000"/>
          <a:headEnd/>
          <a:tailEnd/>
        </a:ln>
      </xdr:spPr>
    </xdr:pic>
    <xdr:clientData/>
  </xdr:twoCellAnchor>
  <xdr:twoCellAnchor editAs="oneCell">
    <xdr:from>
      <xdr:col>0</xdr:col>
      <xdr:colOff>104775</xdr:colOff>
      <xdr:row>51</xdr:row>
      <xdr:rowOff>76200</xdr:rowOff>
    </xdr:from>
    <xdr:to>
      <xdr:col>3</xdr:col>
      <xdr:colOff>561975</xdr:colOff>
      <xdr:row>53</xdr:row>
      <xdr:rowOff>104775</xdr:rowOff>
    </xdr:to>
    <xdr:pic>
      <xdr:nvPicPr>
        <xdr:cNvPr id="6262"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104775" y="10439400"/>
          <a:ext cx="2286000" cy="428625"/>
        </a:xfrm>
        <a:prstGeom prst="rect">
          <a:avLst/>
        </a:prstGeom>
        <a:noFill/>
        <a:ln w="9525">
          <a:noFill/>
          <a:miter lim="800000"/>
          <a:headEnd/>
          <a:tailEnd/>
        </a:ln>
      </xdr:spPr>
    </xdr:pic>
    <xdr:clientData/>
  </xdr:twoCellAnchor>
  <xdr:twoCellAnchor editAs="oneCell">
    <xdr:from>
      <xdr:col>0</xdr:col>
      <xdr:colOff>95250</xdr:colOff>
      <xdr:row>104</xdr:row>
      <xdr:rowOff>57150</xdr:rowOff>
    </xdr:from>
    <xdr:to>
      <xdr:col>3</xdr:col>
      <xdr:colOff>581025</xdr:colOff>
      <xdr:row>106</xdr:row>
      <xdr:rowOff>104775</xdr:rowOff>
    </xdr:to>
    <xdr:pic>
      <xdr:nvPicPr>
        <xdr:cNvPr id="6263"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95250" y="20774025"/>
          <a:ext cx="2314575" cy="438150"/>
        </a:xfrm>
        <a:prstGeom prst="rect">
          <a:avLst/>
        </a:prstGeom>
        <a:noFill/>
        <a:ln w="9525">
          <a:noFill/>
          <a:miter lim="800000"/>
          <a:headEnd/>
          <a:tailEnd/>
        </a:ln>
      </xdr:spPr>
    </xdr:pic>
    <xdr:clientData/>
  </xdr:twoCellAnchor>
  <xdr:twoCellAnchor editAs="oneCell">
    <xdr:from>
      <xdr:col>0</xdr:col>
      <xdr:colOff>95250</xdr:colOff>
      <xdr:row>157</xdr:row>
      <xdr:rowOff>57150</xdr:rowOff>
    </xdr:from>
    <xdr:to>
      <xdr:col>3</xdr:col>
      <xdr:colOff>581025</xdr:colOff>
      <xdr:row>159</xdr:row>
      <xdr:rowOff>104775</xdr:rowOff>
    </xdr:to>
    <xdr:pic>
      <xdr:nvPicPr>
        <xdr:cNvPr id="6264"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95250" y="31232475"/>
          <a:ext cx="2314575" cy="4381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2</xdr:col>
      <xdr:colOff>1228725</xdr:colOff>
      <xdr:row>2</xdr:row>
      <xdr:rowOff>0</xdr:rowOff>
    </xdr:to>
    <xdr:pic>
      <xdr:nvPicPr>
        <xdr:cNvPr id="7198"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0" y="19050"/>
          <a:ext cx="2447925" cy="5619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247650</xdr:colOff>
      <xdr:row>2</xdr:row>
      <xdr:rowOff>95250</xdr:rowOff>
    </xdr:to>
    <xdr:pic>
      <xdr:nvPicPr>
        <xdr:cNvPr id="8222"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28800" cy="4762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38100</xdr:rowOff>
    </xdr:from>
    <xdr:to>
      <xdr:col>2</xdr:col>
      <xdr:colOff>1095375</xdr:colOff>
      <xdr:row>2</xdr:row>
      <xdr:rowOff>133350</xdr:rowOff>
    </xdr:to>
    <xdr:pic>
      <xdr:nvPicPr>
        <xdr:cNvPr id="9246"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0" y="38100"/>
          <a:ext cx="2438400" cy="4762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695325</xdr:colOff>
      <xdr:row>2</xdr:row>
      <xdr:rowOff>152400</xdr:rowOff>
    </xdr:to>
    <xdr:pic>
      <xdr:nvPicPr>
        <xdr:cNvPr id="10270"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276475" cy="53340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4</xdr:col>
      <xdr:colOff>476250</xdr:colOff>
      <xdr:row>2</xdr:row>
      <xdr:rowOff>180975</xdr:rowOff>
    </xdr:to>
    <xdr:pic>
      <xdr:nvPicPr>
        <xdr:cNvPr id="5153"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0" y="57150"/>
          <a:ext cx="2390775" cy="50482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2</xdr:col>
          <xdr:colOff>247650</xdr:colOff>
          <xdr:row>16</xdr:row>
          <xdr:rowOff>85725</xdr:rowOff>
        </xdr:from>
        <xdr:to>
          <xdr:col>6</xdr:col>
          <xdr:colOff>200025</xdr:colOff>
          <xdr:row>16</xdr:row>
          <xdr:rowOff>304800</xdr:rowOff>
        </xdr:to>
        <xdr:sp macro="" textlink="">
          <xdr:nvSpPr>
            <xdr:cNvPr id="5123" name="Drop Down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1</xdr:row>
      <xdr:rowOff>285750</xdr:rowOff>
    </xdr:to>
    <xdr:pic>
      <xdr:nvPicPr>
        <xdr:cNvPr id="2"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438400" cy="4762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19050</xdr:colOff>
      <xdr:row>1</xdr:row>
      <xdr:rowOff>285750</xdr:rowOff>
    </xdr:to>
    <xdr:pic>
      <xdr:nvPicPr>
        <xdr:cNvPr id="12318" name="ctl00_onetidHeadbnnr0" descr="Food and Nutrition Service Log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2438400" cy="476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180"/>
  <sheetViews>
    <sheetView showGridLines="0" tabSelected="1" zoomScaleNormal="100" workbookViewId="0">
      <selection activeCell="G125" sqref="G125"/>
    </sheetView>
  </sheetViews>
  <sheetFormatPr defaultColWidth="0" defaultRowHeight="15" x14ac:dyDescent="0.25"/>
  <cols>
    <col min="1" max="7" width="9.140625" customWidth="1"/>
    <col min="8" max="8" width="30.85546875" customWidth="1"/>
    <col min="9" max="9" width="0.5703125" hidden="1" customWidth="1"/>
    <col min="10" max="16384" width="9.140625" hidden="1"/>
  </cols>
  <sheetData>
    <row r="1" spans="1:9" ht="14.45" x14ac:dyDescent="0.3">
      <c r="A1" s="46"/>
      <c r="B1" s="10"/>
      <c r="C1" s="10"/>
      <c r="D1" s="10"/>
      <c r="E1" s="10"/>
      <c r="F1" s="10"/>
      <c r="G1" s="10"/>
      <c r="H1" s="11"/>
    </row>
    <row r="2" spans="1:9" ht="30" customHeight="1" thickBot="1" x14ac:dyDescent="0.35">
      <c r="A2" s="44"/>
      <c r="B2" s="9"/>
      <c r="C2" s="9"/>
      <c r="D2" s="9"/>
      <c r="E2" s="9"/>
      <c r="F2" s="9"/>
      <c r="G2" s="9"/>
      <c r="H2" s="13"/>
    </row>
    <row r="3" spans="1:9" ht="18" x14ac:dyDescent="0.35">
      <c r="A3" s="266" t="s">
        <v>145</v>
      </c>
      <c r="B3" s="267"/>
      <c r="C3" s="267"/>
      <c r="D3" s="267"/>
      <c r="E3" s="267"/>
      <c r="F3" s="267"/>
      <c r="G3" s="267"/>
      <c r="H3" s="268"/>
    </row>
    <row r="4" spans="1:9" ht="15" customHeight="1" x14ac:dyDescent="0.25">
      <c r="A4" s="270" t="s">
        <v>46</v>
      </c>
      <c r="B4" s="271"/>
      <c r="C4" s="271"/>
      <c r="D4" s="271"/>
      <c r="E4" s="271"/>
      <c r="F4" s="271"/>
      <c r="G4" s="271"/>
      <c r="H4" s="272"/>
    </row>
    <row r="5" spans="1:9" x14ac:dyDescent="0.25">
      <c r="A5" s="270"/>
      <c r="B5" s="271"/>
      <c r="C5" s="271"/>
      <c r="D5" s="271"/>
      <c r="E5" s="271"/>
      <c r="F5" s="271"/>
      <c r="G5" s="271"/>
      <c r="H5" s="272"/>
    </row>
    <row r="6" spans="1:9" ht="15.6" x14ac:dyDescent="0.3">
      <c r="A6" s="12" t="s">
        <v>68</v>
      </c>
      <c r="B6" s="9"/>
      <c r="C6" s="9"/>
      <c r="D6" s="9"/>
      <c r="E6" s="9"/>
      <c r="F6" s="9"/>
      <c r="G6" s="9"/>
      <c r="H6" s="13"/>
    </row>
    <row r="7" spans="1:9" ht="15.6" x14ac:dyDescent="0.3">
      <c r="A7" s="12" t="s">
        <v>67</v>
      </c>
      <c r="B7" s="9"/>
      <c r="C7" s="9"/>
      <c r="D7" s="9"/>
      <c r="E7" s="9"/>
      <c r="F7" s="9"/>
      <c r="G7" s="9"/>
      <c r="H7" s="13"/>
    </row>
    <row r="8" spans="1:9" ht="15.6" x14ac:dyDescent="0.3">
      <c r="A8" s="12" t="s">
        <v>47</v>
      </c>
      <c r="B8" s="9"/>
      <c r="C8" s="9"/>
      <c r="D8" s="9"/>
      <c r="E8" s="9"/>
      <c r="F8" s="9"/>
      <c r="G8" s="9"/>
      <c r="H8" s="13"/>
    </row>
    <row r="9" spans="1:9" ht="15.6" x14ac:dyDescent="0.3">
      <c r="A9" s="12" t="s">
        <v>50</v>
      </c>
      <c r="B9" s="9"/>
      <c r="C9" s="9"/>
      <c r="D9" s="9"/>
      <c r="E9" s="9"/>
      <c r="F9" s="9"/>
      <c r="G9" s="9"/>
      <c r="H9" s="13"/>
    </row>
    <row r="10" spans="1:9" ht="15.6" x14ac:dyDescent="0.3">
      <c r="A10" s="12" t="s">
        <v>52</v>
      </c>
      <c r="B10" s="9"/>
      <c r="C10" s="9"/>
      <c r="D10" s="9"/>
      <c r="E10" s="9"/>
      <c r="F10" s="9"/>
      <c r="G10" s="9"/>
      <c r="H10" s="13"/>
    </row>
    <row r="11" spans="1:9" ht="15.6" x14ac:dyDescent="0.3">
      <c r="A11" s="12" t="s">
        <v>51</v>
      </c>
      <c r="B11" s="9"/>
      <c r="C11" s="9"/>
      <c r="D11" s="9"/>
      <c r="E11" s="9"/>
      <c r="F11" s="9"/>
      <c r="G11" s="9"/>
      <c r="H11" s="13"/>
    </row>
    <row r="12" spans="1:9" ht="15.6" x14ac:dyDescent="0.3">
      <c r="A12" s="12"/>
      <c r="B12" s="9"/>
      <c r="C12" s="9"/>
      <c r="D12" s="9"/>
      <c r="E12" s="9"/>
      <c r="F12" s="9"/>
      <c r="G12" s="9"/>
      <c r="H12" s="13"/>
    </row>
    <row r="13" spans="1:9" ht="15.6" x14ac:dyDescent="0.3">
      <c r="A13" s="14" t="s">
        <v>71</v>
      </c>
      <c r="B13" s="9"/>
      <c r="C13" s="9"/>
      <c r="D13" s="9"/>
      <c r="E13" s="9"/>
      <c r="F13" s="9"/>
      <c r="G13" s="9"/>
      <c r="H13" s="13"/>
    </row>
    <row r="14" spans="1:9" ht="15.6" x14ac:dyDescent="0.3">
      <c r="A14" s="12"/>
      <c r="B14" s="9"/>
      <c r="C14" s="9"/>
      <c r="D14" s="9"/>
      <c r="E14" s="9"/>
      <c r="F14" s="9"/>
      <c r="G14" s="9"/>
      <c r="H14" s="13"/>
    </row>
    <row r="15" spans="1:9" ht="15.75" customHeight="1" x14ac:dyDescent="0.25">
      <c r="A15" s="273" t="s">
        <v>146</v>
      </c>
      <c r="B15" s="274"/>
      <c r="C15" s="274"/>
      <c r="D15" s="274"/>
      <c r="E15" s="274"/>
      <c r="F15" s="274"/>
      <c r="G15" s="274"/>
      <c r="H15" s="275"/>
      <c r="I15" s="53" t="s">
        <v>85</v>
      </c>
    </row>
    <row r="16" spans="1:9" ht="15.75" customHeight="1" x14ac:dyDescent="0.25">
      <c r="A16" s="273"/>
      <c r="B16" s="274"/>
      <c r="C16" s="274"/>
      <c r="D16" s="274"/>
      <c r="E16" s="274"/>
      <c r="F16" s="274"/>
      <c r="G16" s="274"/>
      <c r="H16" s="275"/>
    </row>
    <row r="17" spans="1:8" ht="15.6" x14ac:dyDescent="0.3">
      <c r="A17" s="12"/>
      <c r="B17" s="9"/>
      <c r="C17" s="9"/>
      <c r="D17" s="9"/>
      <c r="E17" s="9"/>
      <c r="F17" s="9"/>
      <c r="G17" s="9"/>
      <c r="H17" s="13"/>
    </row>
    <row r="18" spans="1:8" ht="15.6" x14ac:dyDescent="0.3">
      <c r="A18" s="14" t="s">
        <v>147</v>
      </c>
      <c r="B18" s="9"/>
      <c r="C18" s="9"/>
      <c r="D18" s="9"/>
      <c r="E18" s="9"/>
      <c r="F18" s="9"/>
      <c r="G18" s="9"/>
      <c r="H18" s="13"/>
    </row>
    <row r="19" spans="1:8" ht="15.6" x14ac:dyDescent="0.3">
      <c r="A19" s="12" t="s">
        <v>64</v>
      </c>
      <c r="B19" s="9"/>
      <c r="C19" s="9"/>
      <c r="D19" s="9"/>
      <c r="E19" s="9"/>
      <c r="F19" s="9"/>
      <c r="G19" s="9"/>
      <c r="H19" s="13"/>
    </row>
    <row r="20" spans="1:8" ht="15.6" x14ac:dyDescent="0.3">
      <c r="A20" s="174" t="s">
        <v>42</v>
      </c>
      <c r="B20" s="269" t="s">
        <v>84</v>
      </c>
      <c r="C20" s="269"/>
      <c r="D20" s="269"/>
      <c r="E20" s="269"/>
      <c r="F20" s="29"/>
      <c r="G20" s="9"/>
      <c r="H20" s="13"/>
    </row>
    <row r="21" spans="1:8" ht="15.6" x14ac:dyDescent="0.3">
      <c r="A21" s="174" t="s">
        <v>43</v>
      </c>
      <c r="B21" s="269" t="s">
        <v>148</v>
      </c>
      <c r="C21" s="269"/>
      <c r="D21" s="269"/>
      <c r="E21" s="269"/>
      <c r="F21" s="29"/>
      <c r="G21" s="9"/>
      <c r="H21" s="13"/>
    </row>
    <row r="22" spans="1:8" ht="15.6" x14ac:dyDescent="0.3">
      <c r="A22" s="174" t="s">
        <v>44</v>
      </c>
      <c r="B22" s="269" t="s">
        <v>149</v>
      </c>
      <c r="C22" s="269"/>
      <c r="D22" s="269"/>
      <c r="E22" s="269"/>
      <c r="F22" s="269"/>
      <c r="G22" s="9"/>
      <c r="H22" s="13"/>
    </row>
    <row r="23" spans="1:8" ht="15.6" x14ac:dyDescent="0.3">
      <c r="A23" s="174" t="s">
        <v>45</v>
      </c>
      <c r="B23" s="269" t="s">
        <v>150</v>
      </c>
      <c r="C23" s="269"/>
      <c r="D23" s="269"/>
      <c r="E23" s="29"/>
      <c r="F23" s="29"/>
      <c r="G23" s="9"/>
      <c r="H23" s="13"/>
    </row>
    <row r="24" spans="1:8" ht="15.6" x14ac:dyDescent="0.3">
      <c r="A24" s="174" t="s">
        <v>62</v>
      </c>
      <c r="B24" s="269" t="s">
        <v>151</v>
      </c>
      <c r="C24" s="269"/>
      <c r="D24" s="269"/>
      <c r="E24" s="29"/>
      <c r="F24" s="29"/>
      <c r="G24" s="9"/>
      <c r="H24" s="13"/>
    </row>
    <row r="25" spans="1:8" s="239" customFormat="1" ht="15.6" x14ac:dyDescent="0.3">
      <c r="A25" s="45" t="s">
        <v>203</v>
      </c>
      <c r="B25" s="39"/>
      <c r="C25" s="39"/>
      <c r="D25" s="39"/>
      <c r="E25" s="39"/>
      <c r="F25" s="39"/>
      <c r="G25" s="39"/>
      <c r="H25" s="258"/>
    </row>
    <row r="26" spans="1:8" ht="15.75" x14ac:dyDescent="0.25">
      <c r="A26" s="174"/>
      <c r="B26" s="176"/>
      <c r="C26" s="175"/>
      <c r="D26" s="175"/>
      <c r="E26" s="29"/>
      <c r="F26" s="29"/>
      <c r="G26" s="9"/>
      <c r="H26" s="13"/>
    </row>
    <row r="27" spans="1:8" x14ac:dyDescent="0.25">
      <c r="A27" s="291"/>
      <c r="B27" s="292" t="s">
        <v>63</v>
      </c>
      <c r="C27" s="292"/>
      <c r="D27" s="292"/>
      <c r="E27" s="292"/>
      <c r="F27" s="292"/>
      <c r="G27" s="292"/>
      <c r="H27" s="293"/>
    </row>
    <row r="28" spans="1:8" x14ac:dyDescent="0.25">
      <c r="A28" s="291"/>
      <c r="B28" s="292"/>
      <c r="C28" s="292"/>
      <c r="D28" s="292"/>
      <c r="E28" s="292"/>
      <c r="F28" s="292"/>
      <c r="G28" s="292"/>
      <c r="H28" s="293"/>
    </row>
    <row r="29" spans="1:8" ht="15.75" x14ac:dyDescent="0.25">
      <c r="A29" s="45"/>
      <c r="B29" s="9"/>
      <c r="C29" s="9"/>
      <c r="D29" s="9"/>
      <c r="E29" s="9"/>
      <c r="F29" s="9"/>
      <c r="G29" s="9"/>
      <c r="H29" s="13"/>
    </row>
    <row r="30" spans="1:8" ht="15.75" customHeight="1" x14ac:dyDescent="0.25">
      <c r="A30" s="294" t="s">
        <v>152</v>
      </c>
      <c r="B30" s="295"/>
      <c r="C30" s="295"/>
      <c r="D30" s="295"/>
      <c r="E30" s="295"/>
      <c r="F30" s="295"/>
      <c r="G30" s="295"/>
      <c r="H30" s="296"/>
    </row>
    <row r="31" spans="1:8" s="53" customFormat="1" ht="15.75" customHeight="1" x14ac:dyDescent="0.25">
      <c r="A31" s="294"/>
      <c r="B31" s="295"/>
      <c r="C31" s="295"/>
      <c r="D31" s="295"/>
      <c r="E31" s="295"/>
      <c r="F31" s="295"/>
      <c r="G31" s="295"/>
      <c r="H31" s="296"/>
    </row>
    <row r="32" spans="1:8" ht="15.75" x14ac:dyDescent="0.25">
      <c r="A32" s="177" t="s">
        <v>48</v>
      </c>
      <c r="B32" s="178"/>
      <c r="C32" s="178"/>
      <c r="D32" s="178"/>
      <c r="E32" s="178"/>
      <c r="F32" s="178"/>
      <c r="G32" s="178"/>
      <c r="H32" s="179"/>
    </row>
    <row r="33" spans="1:9" ht="15.75" x14ac:dyDescent="0.25">
      <c r="A33" s="177" t="s">
        <v>153</v>
      </c>
      <c r="B33" s="178"/>
      <c r="C33" s="178"/>
      <c r="D33" s="178"/>
      <c r="E33" s="178"/>
      <c r="F33" s="178"/>
      <c r="G33" s="178"/>
      <c r="H33" s="179"/>
    </row>
    <row r="34" spans="1:9" ht="15.75" x14ac:dyDescent="0.25">
      <c r="A34" s="177" t="s">
        <v>154</v>
      </c>
      <c r="B34" s="178"/>
      <c r="C34" s="178"/>
      <c r="D34" s="178"/>
      <c r="E34" s="178"/>
      <c r="F34" s="178"/>
      <c r="G34" s="178"/>
      <c r="H34" s="179"/>
    </row>
    <row r="35" spans="1:9" ht="15.75" x14ac:dyDescent="0.25">
      <c r="A35" s="14"/>
      <c r="B35" s="9"/>
      <c r="C35" s="9"/>
      <c r="D35" s="9"/>
      <c r="E35" s="9"/>
      <c r="F35" s="9"/>
      <c r="G35" s="9"/>
      <c r="H35" s="13"/>
    </row>
    <row r="36" spans="1:9" ht="15.75" x14ac:dyDescent="0.25">
      <c r="A36" s="14" t="s">
        <v>155</v>
      </c>
      <c r="B36" s="9"/>
      <c r="C36" s="9"/>
      <c r="D36" s="9"/>
      <c r="E36" s="9"/>
      <c r="F36" s="9"/>
      <c r="G36" s="9"/>
      <c r="H36" s="13"/>
    </row>
    <row r="37" spans="1:9" ht="15.75" x14ac:dyDescent="0.25">
      <c r="A37" s="177" t="s">
        <v>193</v>
      </c>
      <c r="B37" s="178"/>
      <c r="C37" s="178"/>
      <c r="D37" s="178"/>
      <c r="E37" s="178"/>
      <c r="F37" s="178"/>
      <c r="G37" s="178"/>
      <c r="H37" s="179"/>
    </row>
    <row r="38" spans="1:9" ht="15.75" x14ac:dyDescent="0.25">
      <c r="A38" s="177" t="s">
        <v>194</v>
      </c>
      <c r="B38" s="178"/>
      <c r="C38" s="178"/>
      <c r="D38" s="178"/>
      <c r="E38" s="178"/>
      <c r="F38" s="178"/>
      <c r="G38" s="178"/>
      <c r="H38" s="179"/>
    </row>
    <row r="39" spans="1:9" ht="15.75" x14ac:dyDescent="0.25">
      <c r="A39" s="177" t="s">
        <v>156</v>
      </c>
      <c r="B39" s="178"/>
      <c r="C39" s="178"/>
      <c r="D39" s="178"/>
      <c r="E39" s="178"/>
      <c r="F39" s="178"/>
      <c r="G39" s="178"/>
      <c r="H39" s="179"/>
    </row>
    <row r="40" spans="1:9" ht="15.75" x14ac:dyDescent="0.25">
      <c r="A40" s="177" t="s">
        <v>157</v>
      </c>
      <c r="B40" s="178"/>
      <c r="C40" s="178"/>
      <c r="D40" s="178"/>
      <c r="E40" s="178"/>
      <c r="F40" s="178"/>
      <c r="G40" s="178"/>
      <c r="H40" s="179"/>
    </row>
    <row r="41" spans="1:9" ht="15.75" x14ac:dyDescent="0.25">
      <c r="A41" s="14"/>
      <c r="B41" s="9"/>
      <c r="C41" s="9"/>
      <c r="D41" s="9"/>
      <c r="E41" s="9"/>
      <c r="F41" s="9"/>
      <c r="G41" s="9"/>
      <c r="H41" s="13"/>
    </row>
    <row r="42" spans="1:9" ht="18.75" x14ac:dyDescent="0.3">
      <c r="A42" s="186" t="s">
        <v>158</v>
      </c>
      <c r="B42" s="9"/>
      <c r="C42" s="9"/>
      <c r="D42" s="9"/>
      <c r="E42" s="9"/>
      <c r="F42" s="9"/>
      <c r="G42" s="9"/>
      <c r="H42" s="13"/>
    </row>
    <row r="43" spans="1:9" x14ac:dyDescent="0.25">
      <c r="A43" s="297" t="s">
        <v>159</v>
      </c>
      <c r="B43" s="298"/>
      <c r="C43" s="298"/>
      <c r="D43" s="298"/>
      <c r="E43" s="298"/>
      <c r="F43" s="298"/>
      <c r="G43" s="298"/>
      <c r="H43" s="299"/>
      <c r="I43" s="53" t="s">
        <v>86</v>
      </c>
    </row>
    <row r="44" spans="1:9" x14ac:dyDescent="0.25">
      <c r="A44" s="297"/>
      <c r="B44" s="298"/>
      <c r="C44" s="298"/>
      <c r="D44" s="298"/>
      <c r="E44" s="298"/>
      <c r="F44" s="298"/>
      <c r="G44" s="298"/>
      <c r="H44" s="299"/>
    </row>
    <row r="45" spans="1:9" ht="15.75" x14ac:dyDescent="0.25">
      <c r="A45" s="28" t="s">
        <v>28</v>
      </c>
      <c r="B45" s="9"/>
      <c r="C45" s="9"/>
      <c r="D45" s="9"/>
      <c r="E45" s="9"/>
      <c r="F45" s="9"/>
      <c r="G45" s="9"/>
      <c r="H45" s="13"/>
    </row>
    <row r="46" spans="1:9" ht="15.75" x14ac:dyDescent="0.25">
      <c r="A46" s="174" t="s">
        <v>42</v>
      </c>
      <c r="B46" s="269" t="s">
        <v>84</v>
      </c>
      <c r="C46" s="269"/>
      <c r="D46" s="269"/>
      <c r="E46" s="269"/>
      <c r="F46" s="9"/>
      <c r="G46" s="9"/>
      <c r="H46" s="13"/>
    </row>
    <row r="47" spans="1:9" ht="15.75" x14ac:dyDescent="0.25">
      <c r="A47" s="14"/>
      <c r="B47" s="9"/>
      <c r="C47" s="9"/>
      <c r="D47" s="9"/>
      <c r="E47" s="9"/>
      <c r="F47" s="9"/>
      <c r="G47" s="9"/>
      <c r="H47" s="13"/>
    </row>
    <row r="48" spans="1:9" x14ac:dyDescent="0.25">
      <c r="A48" s="276" t="s">
        <v>160</v>
      </c>
      <c r="B48" s="277"/>
      <c r="C48" s="277"/>
      <c r="D48" s="277"/>
      <c r="E48" s="277"/>
      <c r="F48" s="277"/>
      <c r="G48" s="277"/>
      <c r="H48" s="278"/>
    </row>
    <row r="49" spans="1:9" x14ac:dyDescent="0.25">
      <c r="A49" s="276"/>
      <c r="B49" s="277"/>
      <c r="C49" s="277"/>
      <c r="D49" s="277"/>
      <c r="E49" s="277"/>
      <c r="F49" s="277"/>
      <c r="G49" s="277"/>
      <c r="H49" s="278"/>
    </row>
    <row r="50" spans="1:9" x14ac:dyDescent="0.25">
      <c r="A50" s="303" t="s">
        <v>161</v>
      </c>
      <c r="B50" s="304"/>
      <c r="C50" s="304"/>
      <c r="D50" s="304"/>
      <c r="E50" s="304"/>
      <c r="F50" s="304"/>
      <c r="G50" s="304"/>
      <c r="H50" s="305"/>
    </row>
    <row r="51" spans="1:9" ht="15.75" thickBot="1" x14ac:dyDescent="0.3">
      <c r="A51" s="306"/>
      <c r="B51" s="307"/>
      <c r="C51" s="307"/>
      <c r="D51" s="307"/>
      <c r="E51" s="307"/>
      <c r="F51" s="307"/>
      <c r="G51" s="307"/>
      <c r="H51" s="308"/>
    </row>
    <row r="52" spans="1:9" ht="15.75" x14ac:dyDescent="0.25">
      <c r="A52" s="192"/>
      <c r="B52" s="10"/>
      <c r="C52" s="10"/>
      <c r="D52" s="10"/>
      <c r="E52" s="10"/>
      <c r="F52" s="10"/>
      <c r="G52" s="10"/>
      <c r="H52" s="11"/>
    </row>
    <row r="53" spans="1:9" ht="15.75" x14ac:dyDescent="0.25">
      <c r="A53" s="15"/>
      <c r="B53" s="9"/>
      <c r="C53" s="9"/>
      <c r="D53" s="9"/>
      <c r="E53" s="9"/>
      <c r="F53" s="9"/>
      <c r="G53" s="9"/>
      <c r="H53" s="13"/>
    </row>
    <row r="54" spans="1:9" ht="16.5" thickBot="1" x14ac:dyDescent="0.3">
      <c r="A54" s="184"/>
      <c r="B54" s="16"/>
      <c r="C54" s="16"/>
      <c r="D54" s="16"/>
      <c r="E54" s="16"/>
      <c r="F54" s="16"/>
      <c r="G54" s="16"/>
      <c r="H54" s="17"/>
    </row>
    <row r="55" spans="1:9" x14ac:dyDescent="0.25">
      <c r="A55" s="300" t="s">
        <v>163</v>
      </c>
      <c r="B55" s="301"/>
      <c r="C55" s="301"/>
      <c r="D55" s="301"/>
      <c r="E55" s="301"/>
      <c r="F55" s="301"/>
      <c r="G55" s="301"/>
      <c r="H55" s="302"/>
      <c r="I55" s="53" t="s">
        <v>162</v>
      </c>
    </row>
    <row r="56" spans="1:9" x14ac:dyDescent="0.25">
      <c r="A56" s="303"/>
      <c r="B56" s="304"/>
      <c r="C56" s="304"/>
      <c r="D56" s="304"/>
      <c r="E56" s="304"/>
      <c r="F56" s="304"/>
      <c r="G56" s="304"/>
      <c r="H56" s="305"/>
    </row>
    <row r="57" spans="1:9" ht="15.75" x14ac:dyDescent="0.25">
      <c r="A57" s="28" t="s">
        <v>29</v>
      </c>
      <c r="B57" s="9"/>
      <c r="C57" s="9"/>
      <c r="D57" s="9"/>
      <c r="E57" s="9"/>
      <c r="F57" s="9"/>
      <c r="G57" s="9"/>
      <c r="H57" s="13"/>
    </row>
    <row r="58" spans="1:9" ht="15.75" x14ac:dyDescent="0.25">
      <c r="A58" s="200" t="s">
        <v>43</v>
      </c>
      <c r="B58" s="269" t="s">
        <v>148</v>
      </c>
      <c r="C58" s="269"/>
      <c r="D58" s="269"/>
      <c r="E58" s="269"/>
      <c r="F58" s="9"/>
      <c r="G58" s="9"/>
      <c r="H58" s="13"/>
    </row>
    <row r="59" spans="1:9" ht="15.75" x14ac:dyDescent="0.25">
      <c r="A59" s="193" t="s">
        <v>87</v>
      </c>
      <c r="B59" s="14"/>
      <c r="C59" s="9"/>
      <c r="D59" s="9"/>
      <c r="E59" s="9"/>
      <c r="F59" s="9"/>
      <c r="G59" s="9"/>
      <c r="H59" s="13"/>
    </row>
    <row r="60" spans="1:9" ht="15.75" x14ac:dyDescent="0.25">
      <c r="A60" s="14"/>
      <c r="B60" s="39"/>
      <c r="C60" s="9"/>
      <c r="D60" s="9"/>
      <c r="E60" s="9"/>
      <c r="F60" s="9"/>
      <c r="G60" s="9"/>
      <c r="H60" s="13"/>
    </row>
    <row r="61" spans="1:9" ht="15.75" x14ac:dyDescent="0.25">
      <c r="A61" s="12" t="s">
        <v>164</v>
      </c>
      <c r="B61" s="9"/>
      <c r="C61" s="9"/>
      <c r="D61" s="9"/>
      <c r="E61" s="9"/>
      <c r="F61" s="9"/>
      <c r="G61" s="9"/>
      <c r="H61" s="13"/>
    </row>
    <row r="62" spans="1:9" ht="15.75" x14ac:dyDescent="0.25">
      <c r="A62" s="12"/>
      <c r="B62" s="9"/>
      <c r="C62" s="9"/>
      <c r="D62" s="9"/>
      <c r="E62" s="9"/>
      <c r="F62" s="9"/>
      <c r="G62" s="9"/>
      <c r="H62" s="13"/>
    </row>
    <row r="63" spans="1:9" x14ac:dyDescent="0.25">
      <c r="A63" s="276" t="s">
        <v>165</v>
      </c>
      <c r="B63" s="277"/>
      <c r="C63" s="277"/>
      <c r="D63" s="277"/>
      <c r="E63" s="277"/>
      <c r="F63" s="277"/>
      <c r="G63" s="277"/>
      <c r="H63" s="278"/>
    </row>
    <row r="64" spans="1:9" x14ac:dyDescent="0.25">
      <c r="A64" s="276"/>
      <c r="B64" s="277"/>
      <c r="C64" s="277"/>
      <c r="D64" s="277"/>
      <c r="E64" s="277"/>
      <c r="F64" s="277"/>
      <c r="G64" s="277"/>
      <c r="H64" s="278"/>
    </row>
    <row r="65" spans="1:9" x14ac:dyDescent="0.25">
      <c r="A65" s="276" t="s">
        <v>166</v>
      </c>
      <c r="B65" s="277"/>
      <c r="C65" s="277"/>
      <c r="D65" s="277"/>
      <c r="E65" s="277"/>
      <c r="F65" s="277"/>
      <c r="G65" s="277"/>
      <c r="H65" s="278"/>
    </row>
    <row r="66" spans="1:9" x14ac:dyDescent="0.25">
      <c r="A66" s="276"/>
      <c r="B66" s="277"/>
      <c r="C66" s="277"/>
      <c r="D66" s="277"/>
      <c r="E66" s="277"/>
      <c r="F66" s="277"/>
      <c r="G66" s="277"/>
      <c r="H66" s="278"/>
    </row>
    <row r="67" spans="1:9" ht="15.75" x14ac:dyDescent="0.25">
      <c r="A67" s="12"/>
      <c r="B67" s="9"/>
      <c r="C67" s="9"/>
      <c r="D67" s="9"/>
      <c r="E67" s="9"/>
      <c r="F67" s="9"/>
      <c r="G67" s="9"/>
      <c r="H67" s="13"/>
    </row>
    <row r="68" spans="1:9" x14ac:dyDescent="0.25">
      <c r="A68" s="273" t="s">
        <v>167</v>
      </c>
      <c r="B68" s="274"/>
      <c r="C68" s="274"/>
      <c r="D68" s="274"/>
      <c r="E68" s="274"/>
      <c r="F68" s="274"/>
      <c r="G68" s="274"/>
      <c r="H68" s="275"/>
      <c r="I68" s="53" t="s">
        <v>167</v>
      </c>
    </row>
    <row r="69" spans="1:9" x14ac:dyDescent="0.25">
      <c r="A69" s="273"/>
      <c r="B69" s="274"/>
      <c r="C69" s="274"/>
      <c r="D69" s="274"/>
      <c r="E69" s="274"/>
      <c r="F69" s="274"/>
      <c r="G69" s="274"/>
      <c r="H69" s="275"/>
    </row>
    <row r="70" spans="1:9" ht="15.75" x14ac:dyDescent="0.25">
      <c r="A70" s="197"/>
      <c r="B70" s="198"/>
      <c r="C70" s="198"/>
      <c r="D70" s="198"/>
      <c r="E70" s="198"/>
      <c r="F70" s="198"/>
      <c r="G70" s="198"/>
      <c r="H70" s="199"/>
    </row>
    <row r="71" spans="1:9" ht="15.75" x14ac:dyDescent="0.25">
      <c r="A71" s="180" t="s">
        <v>96</v>
      </c>
      <c r="B71" s="269" t="s">
        <v>168</v>
      </c>
      <c r="C71" s="269"/>
      <c r="D71" s="269"/>
      <c r="E71" s="198"/>
      <c r="F71" s="198"/>
      <c r="G71" s="198"/>
      <c r="H71" s="199"/>
    </row>
    <row r="72" spans="1:9" ht="15.75" x14ac:dyDescent="0.25">
      <c r="A72" s="12"/>
      <c r="B72" s="279" t="s">
        <v>169</v>
      </c>
      <c r="C72" s="279"/>
      <c r="D72" s="279"/>
      <c r="E72" s="279"/>
      <c r="F72" s="279"/>
      <c r="G72" s="279"/>
      <c r="H72" s="280"/>
    </row>
    <row r="73" spans="1:9" ht="15.75" x14ac:dyDescent="0.25">
      <c r="A73" s="12"/>
      <c r="B73" s="279"/>
      <c r="C73" s="279"/>
      <c r="D73" s="279"/>
      <c r="E73" s="279"/>
      <c r="F73" s="279"/>
      <c r="G73" s="279"/>
      <c r="H73" s="280"/>
    </row>
    <row r="74" spans="1:9" x14ac:dyDescent="0.25">
      <c r="A74" s="284" t="s">
        <v>170</v>
      </c>
      <c r="B74" s="285"/>
      <c r="C74" s="285"/>
      <c r="D74" s="285"/>
      <c r="E74" s="285"/>
      <c r="F74" s="285"/>
      <c r="G74" s="285"/>
      <c r="H74" s="286"/>
    </row>
    <row r="75" spans="1:9" x14ac:dyDescent="0.25">
      <c r="A75" s="190"/>
      <c r="B75" s="187"/>
      <c r="C75" s="187"/>
      <c r="D75" s="187"/>
      <c r="E75" s="187"/>
      <c r="F75" s="187"/>
      <c r="G75" s="187"/>
      <c r="H75" s="188"/>
    </row>
    <row r="76" spans="1:9" ht="15.75" x14ac:dyDescent="0.25">
      <c r="A76" s="40" t="s">
        <v>39</v>
      </c>
      <c r="B76" s="9"/>
      <c r="C76" s="9"/>
      <c r="D76" s="9"/>
      <c r="E76" s="9"/>
      <c r="F76" s="9"/>
      <c r="G76" s="9"/>
      <c r="H76" s="13"/>
    </row>
    <row r="77" spans="1:9" ht="15.75" x14ac:dyDescent="0.25">
      <c r="A77" s="19" t="s">
        <v>9</v>
      </c>
      <c r="B77" s="9"/>
      <c r="C77" s="9"/>
      <c r="D77" s="9"/>
      <c r="E77" s="9"/>
      <c r="F77" s="9"/>
      <c r="G77" s="9"/>
      <c r="H77" s="13"/>
    </row>
    <row r="78" spans="1:9" ht="15.75" x14ac:dyDescent="0.25">
      <c r="A78" s="12" t="s">
        <v>171</v>
      </c>
      <c r="B78" s="9"/>
      <c r="C78" s="9"/>
      <c r="D78" s="9"/>
      <c r="E78" s="9"/>
      <c r="F78" s="9"/>
      <c r="G78" s="9"/>
      <c r="H78" s="13"/>
    </row>
    <row r="79" spans="1:9" ht="15.75" x14ac:dyDescent="0.25">
      <c r="A79" s="12" t="s">
        <v>33</v>
      </c>
      <c r="B79" s="9"/>
      <c r="C79" s="9"/>
      <c r="D79" s="9"/>
      <c r="E79" s="9"/>
      <c r="F79" s="9"/>
      <c r="G79" s="9"/>
      <c r="H79" s="13"/>
    </row>
    <row r="80" spans="1:9" ht="15.75" x14ac:dyDescent="0.25">
      <c r="A80" s="12" t="s">
        <v>24</v>
      </c>
      <c r="B80" s="9"/>
      <c r="C80" s="9"/>
      <c r="D80" s="9"/>
      <c r="E80" s="9"/>
      <c r="F80" s="9"/>
      <c r="G80" s="9"/>
      <c r="H80" s="13"/>
    </row>
    <row r="81" spans="1:9" ht="15.75" x14ac:dyDescent="0.25">
      <c r="A81" s="12"/>
      <c r="B81" s="9"/>
      <c r="C81" s="9"/>
      <c r="D81" s="9"/>
      <c r="E81" s="9"/>
      <c r="F81" s="9"/>
      <c r="G81" s="9"/>
      <c r="H81" s="13"/>
    </row>
    <row r="82" spans="1:9" x14ac:dyDescent="0.25">
      <c r="A82" s="276" t="s">
        <v>49</v>
      </c>
      <c r="B82" s="277"/>
      <c r="C82" s="277"/>
      <c r="D82" s="277"/>
      <c r="E82" s="277"/>
      <c r="F82" s="277"/>
      <c r="G82" s="277"/>
      <c r="H82" s="278"/>
      <c r="I82" s="53" t="s">
        <v>97</v>
      </c>
    </row>
    <row r="83" spans="1:9" x14ac:dyDescent="0.25">
      <c r="A83" s="276"/>
      <c r="B83" s="277"/>
      <c r="C83" s="277"/>
      <c r="D83" s="277"/>
      <c r="E83" s="277"/>
      <c r="F83" s="277"/>
      <c r="G83" s="277"/>
      <c r="H83" s="278"/>
    </row>
    <row r="84" spans="1:9" x14ac:dyDescent="0.25">
      <c r="A84" s="276" t="s">
        <v>65</v>
      </c>
      <c r="B84" s="277"/>
      <c r="C84" s="277"/>
      <c r="D84" s="277"/>
      <c r="E84" s="277"/>
      <c r="F84" s="277"/>
      <c r="G84" s="277"/>
      <c r="H84" s="278"/>
    </row>
    <row r="85" spans="1:9" x14ac:dyDescent="0.25">
      <c r="A85" s="276"/>
      <c r="B85" s="277"/>
      <c r="C85" s="277"/>
      <c r="D85" s="277"/>
      <c r="E85" s="277"/>
      <c r="F85" s="277"/>
      <c r="G85" s="277"/>
      <c r="H85" s="278"/>
    </row>
    <row r="86" spans="1:9" ht="15.75" x14ac:dyDescent="0.25">
      <c r="A86" s="15"/>
      <c r="B86" s="9"/>
      <c r="C86" s="9"/>
      <c r="D86" s="9"/>
      <c r="E86" s="9"/>
      <c r="F86" s="9"/>
      <c r="G86" s="9"/>
      <c r="H86" s="13"/>
    </row>
    <row r="87" spans="1:9" ht="15.75" x14ac:dyDescent="0.25">
      <c r="A87" s="12" t="s">
        <v>70</v>
      </c>
      <c r="B87" s="9"/>
      <c r="C87" s="9"/>
      <c r="D87" s="9"/>
      <c r="E87" s="9"/>
      <c r="F87" s="9"/>
      <c r="G87" s="9"/>
      <c r="H87" s="13"/>
    </row>
    <row r="88" spans="1:9" x14ac:dyDescent="0.25">
      <c r="A88" s="281" t="s">
        <v>172</v>
      </c>
      <c r="B88" s="282"/>
      <c r="C88" s="282"/>
      <c r="D88" s="282"/>
      <c r="E88" s="282"/>
      <c r="F88" s="282"/>
      <c r="G88" s="282"/>
      <c r="H88" s="283"/>
    </row>
    <row r="89" spans="1:9" x14ac:dyDescent="0.25">
      <c r="A89" s="281"/>
      <c r="B89" s="282"/>
      <c r="C89" s="282"/>
      <c r="D89" s="282"/>
      <c r="E89" s="282"/>
      <c r="F89" s="282"/>
      <c r="G89" s="282"/>
      <c r="H89" s="283"/>
    </row>
    <row r="90" spans="1:9" ht="15.75" x14ac:dyDescent="0.25">
      <c r="A90" s="12"/>
      <c r="B90" s="9"/>
      <c r="C90" s="9"/>
      <c r="D90" s="9"/>
      <c r="E90" s="9"/>
      <c r="F90" s="9"/>
      <c r="G90" s="9"/>
      <c r="H90" s="13"/>
    </row>
    <row r="91" spans="1:9" x14ac:dyDescent="0.25">
      <c r="A91" s="309" t="s">
        <v>88</v>
      </c>
      <c r="B91" s="310"/>
      <c r="C91" s="310"/>
      <c r="D91" s="310"/>
      <c r="E91" s="310"/>
      <c r="F91" s="310"/>
      <c r="G91" s="310"/>
      <c r="H91" s="311"/>
    </row>
    <row r="92" spans="1:9" ht="15" customHeight="1" x14ac:dyDescent="0.3">
      <c r="A92" s="186" t="s">
        <v>173</v>
      </c>
      <c r="B92" s="35"/>
      <c r="C92" s="35"/>
      <c r="D92" s="35"/>
      <c r="E92" s="35"/>
      <c r="F92" s="35"/>
      <c r="G92" s="35"/>
      <c r="H92" s="36"/>
    </row>
    <row r="93" spans="1:9" ht="15" customHeight="1" x14ac:dyDescent="0.25">
      <c r="A93" s="34"/>
      <c r="B93" s="37"/>
      <c r="C93" s="37"/>
      <c r="D93" s="37"/>
      <c r="E93" s="37"/>
      <c r="F93" s="37"/>
      <c r="G93" s="37"/>
      <c r="H93" s="38"/>
    </row>
    <row r="94" spans="1:9" ht="15" customHeight="1" x14ac:dyDescent="0.25">
      <c r="A94" s="28" t="s">
        <v>28</v>
      </c>
      <c r="B94" s="37"/>
      <c r="C94" s="37"/>
      <c r="D94" s="37"/>
      <c r="E94" s="37"/>
      <c r="F94" s="37"/>
      <c r="G94" s="37"/>
      <c r="H94" s="38"/>
    </row>
    <row r="95" spans="1:9" ht="15.75" x14ac:dyDescent="0.25">
      <c r="A95" s="200" t="s">
        <v>42</v>
      </c>
      <c r="B95" s="269" t="s">
        <v>84</v>
      </c>
      <c r="C95" s="269"/>
      <c r="D95" s="269"/>
      <c r="E95" s="269"/>
      <c r="F95" s="9"/>
      <c r="G95" s="9"/>
      <c r="H95" s="13"/>
    </row>
    <row r="96" spans="1:9" ht="15.75" x14ac:dyDescent="0.25">
      <c r="A96" s="14"/>
      <c r="B96" s="9"/>
      <c r="C96" s="9"/>
      <c r="D96" s="9"/>
      <c r="E96" s="9"/>
      <c r="F96" s="9"/>
      <c r="G96" s="9"/>
      <c r="H96" s="13"/>
    </row>
    <row r="97" spans="1:9" x14ac:dyDescent="0.25">
      <c r="A97" s="276" t="s">
        <v>174</v>
      </c>
      <c r="B97" s="277"/>
      <c r="C97" s="277"/>
      <c r="D97" s="277"/>
      <c r="E97" s="277"/>
      <c r="F97" s="277"/>
      <c r="G97" s="277"/>
      <c r="H97" s="278"/>
    </row>
    <row r="98" spans="1:9" x14ac:dyDescent="0.25">
      <c r="A98" s="276"/>
      <c r="B98" s="277"/>
      <c r="C98" s="277"/>
      <c r="D98" s="277"/>
      <c r="E98" s="277"/>
      <c r="F98" s="277"/>
      <c r="G98" s="277"/>
      <c r="H98" s="278"/>
    </row>
    <row r="99" spans="1:9" x14ac:dyDescent="0.25">
      <c r="A99" s="312" t="s">
        <v>175</v>
      </c>
      <c r="B99" s="313"/>
      <c r="C99" s="313"/>
      <c r="D99" s="313"/>
      <c r="E99" s="313"/>
      <c r="F99" s="313"/>
      <c r="G99" s="313"/>
      <c r="H99" s="314"/>
    </row>
    <row r="100" spans="1:9" x14ac:dyDescent="0.25">
      <c r="A100" s="312"/>
      <c r="B100" s="313"/>
      <c r="C100" s="313"/>
      <c r="D100" s="313"/>
      <c r="E100" s="313"/>
      <c r="F100" s="313"/>
      <c r="G100" s="313"/>
      <c r="H100" s="314"/>
    </row>
    <row r="101" spans="1:9" x14ac:dyDescent="0.25">
      <c r="A101" s="315" t="s">
        <v>177</v>
      </c>
      <c r="B101" s="316"/>
      <c r="C101" s="316"/>
      <c r="D101" s="316"/>
      <c r="E101" s="316"/>
      <c r="F101" s="316"/>
      <c r="G101" s="316"/>
      <c r="H101" s="317"/>
    </row>
    <row r="102" spans="1:9" s="53" customFormat="1" x14ac:dyDescent="0.25">
      <c r="A102" s="315"/>
      <c r="B102" s="316"/>
      <c r="C102" s="316"/>
      <c r="D102" s="316"/>
      <c r="E102" s="316"/>
      <c r="F102" s="316"/>
      <c r="G102" s="316"/>
      <c r="H102" s="317"/>
    </row>
    <row r="103" spans="1:9" s="53" customFormat="1" x14ac:dyDescent="0.25">
      <c r="A103" s="315"/>
      <c r="B103" s="316"/>
      <c r="C103" s="316"/>
      <c r="D103" s="316"/>
      <c r="E103" s="316"/>
      <c r="F103" s="316"/>
      <c r="G103" s="316"/>
      <c r="H103" s="317"/>
    </row>
    <row r="104" spans="1:9" ht="15.75" thickBot="1" x14ac:dyDescent="0.3">
      <c r="A104" s="318"/>
      <c r="B104" s="319"/>
      <c r="C104" s="319"/>
      <c r="D104" s="319"/>
      <c r="E104" s="319"/>
      <c r="F104" s="319"/>
      <c r="G104" s="319"/>
      <c r="H104" s="320"/>
    </row>
    <row r="105" spans="1:9" ht="15.75" x14ac:dyDescent="0.25">
      <c r="A105" s="192"/>
      <c r="B105" s="10"/>
      <c r="C105" s="10"/>
      <c r="D105" s="10"/>
      <c r="E105" s="10"/>
      <c r="F105" s="10"/>
      <c r="G105" s="10"/>
      <c r="H105" s="11"/>
    </row>
    <row r="106" spans="1:9" s="53" customFormat="1" ht="15" customHeight="1" x14ac:dyDescent="0.25">
      <c r="A106" s="15"/>
      <c r="B106" s="9"/>
      <c r="C106" s="9"/>
      <c r="D106" s="9"/>
      <c r="E106" s="9"/>
      <c r="F106" s="9"/>
      <c r="G106" s="9"/>
      <c r="H106" s="13"/>
      <c r="I106"/>
    </row>
    <row r="107" spans="1:9" s="53" customFormat="1" ht="15" customHeight="1" thickBot="1" x14ac:dyDescent="0.3">
      <c r="A107" s="184"/>
      <c r="B107" s="16"/>
      <c r="C107" s="16"/>
      <c r="D107" s="16"/>
      <c r="E107" s="16"/>
      <c r="F107" s="16"/>
      <c r="G107" s="16"/>
      <c r="H107" s="17"/>
      <c r="I107"/>
    </row>
    <row r="108" spans="1:9" ht="15.75" x14ac:dyDescent="0.25">
      <c r="A108" s="201"/>
      <c r="B108" s="202" t="s">
        <v>87</v>
      </c>
      <c r="C108" s="10"/>
      <c r="D108" s="10"/>
      <c r="E108" s="10"/>
      <c r="F108" s="10"/>
      <c r="G108" s="10"/>
      <c r="H108" s="11"/>
    </row>
    <row r="109" spans="1:9" ht="15.75" x14ac:dyDescent="0.25">
      <c r="A109" s="30" t="s">
        <v>176</v>
      </c>
      <c r="B109" s="9"/>
      <c r="C109" s="9"/>
      <c r="D109" s="9"/>
      <c r="E109" s="9"/>
      <c r="F109" s="9"/>
      <c r="G109" s="9"/>
      <c r="H109" s="13"/>
    </row>
    <row r="110" spans="1:9" ht="15.75" x14ac:dyDescent="0.25">
      <c r="A110" s="30"/>
      <c r="B110" s="9"/>
      <c r="C110" s="9"/>
      <c r="D110" s="9"/>
      <c r="E110" s="9"/>
      <c r="F110" s="9"/>
      <c r="G110" s="9"/>
      <c r="H110" s="13"/>
    </row>
    <row r="111" spans="1:9" ht="15" customHeight="1" x14ac:dyDescent="0.25">
      <c r="A111" s="287" t="s">
        <v>180</v>
      </c>
      <c r="B111" s="288"/>
      <c r="C111" s="288"/>
      <c r="D111" s="288"/>
      <c r="E111" s="288"/>
      <c r="F111" s="288"/>
      <c r="G111" s="288"/>
      <c r="H111" s="289"/>
      <c r="I111" s="235" t="s">
        <v>89</v>
      </c>
    </row>
    <row r="112" spans="1:9" ht="15" customHeight="1" x14ac:dyDescent="0.25">
      <c r="A112" s="290"/>
      <c r="B112" s="288"/>
      <c r="C112" s="288"/>
      <c r="D112" s="288"/>
      <c r="E112" s="288"/>
      <c r="F112" s="288"/>
      <c r="G112" s="288"/>
      <c r="H112" s="289"/>
    </row>
    <row r="113" spans="1:8" s="53" customFormat="1" x14ac:dyDescent="0.25">
      <c r="A113" s="290"/>
      <c r="B113" s="288"/>
      <c r="C113" s="288"/>
      <c r="D113" s="288"/>
      <c r="E113" s="288"/>
      <c r="F113" s="288"/>
      <c r="G113" s="288"/>
      <c r="H113" s="289"/>
    </row>
    <row r="114" spans="1:8" s="53" customFormat="1" x14ac:dyDescent="0.25">
      <c r="A114" s="290"/>
      <c r="B114" s="288"/>
      <c r="C114" s="288"/>
      <c r="D114" s="288"/>
      <c r="E114" s="288"/>
      <c r="F114" s="288"/>
      <c r="G114" s="288"/>
      <c r="H114" s="289"/>
    </row>
    <row r="115" spans="1:8" s="53" customFormat="1" ht="15.75" x14ac:dyDescent="0.25">
      <c r="A115" s="194"/>
      <c r="B115" s="195"/>
      <c r="C115" s="195"/>
      <c r="D115" s="195"/>
      <c r="E115" s="195"/>
      <c r="F115" s="195"/>
      <c r="G115" s="195"/>
      <c r="H115" s="196"/>
    </row>
    <row r="116" spans="1:8" ht="15.75" x14ac:dyDescent="0.25">
      <c r="A116" s="177" t="s">
        <v>178</v>
      </c>
      <c r="B116" s="178"/>
      <c r="C116" s="178"/>
      <c r="D116" s="178"/>
      <c r="E116" s="178"/>
      <c r="F116" s="178"/>
      <c r="G116" s="178"/>
      <c r="H116" s="179"/>
    </row>
    <row r="117" spans="1:8" ht="15.75" x14ac:dyDescent="0.25">
      <c r="A117" s="177" t="s">
        <v>34</v>
      </c>
      <c r="B117" s="178"/>
      <c r="C117" s="178"/>
      <c r="D117" s="178"/>
      <c r="E117" s="178"/>
      <c r="F117" s="178"/>
      <c r="G117" s="178"/>
      <c r="H117" s="179"/>
    </row>
    <row r="118" spans="1:8" ht="15.75" x14ac:dyDescent="0.25">
      <c r="A118" s="185" t="s">
        <v>179</v>
      </c>
      <c r="B118" s="178"/>
      <c r="C118" s="178"/>
      <c r="D118" s="178"/>
      <c r="E118" s="178"/>
      <c r="F118" s="178"/>
      <c r="G118" s="178"/>
      <c r="H118" s="179"/>
    </row>
    <row r="119" spans="1:8" ht="15.75" x14ac:dyDescent="0.25">
      <c r="A119" s="41"/>
      <c r="B119" s="9"/>
      <c r="C119" s="9"/>
      <c r="D119" s="9"/>
      <c r="E119" s="9"/>
      <c r="F119" s="9"/>
      <c r="G119" s="9"/>
      <c r="H119" s="13"/>
    </row>
    <row r="120" spans="1:8" x14ac:dyDescent="0.25">
      <c r="A120" s="321" t="s">
        <v>181</v>
      </c>
      <c r="B120" s="322"/>
      <c r="C120" s="322"/>
      <c r="D120" s="322"/>
      <c r="E120" s="322"/>
      <c r="F120" s="322"/>
      <c r="G120" s="322"/>
      <c r="H120" s="323"/>
    </row>
    <row r="121" spans="1:8" x14ac:dyDescent="0.25">
      <c r="A121" s="321"/>
      <c r="B121" s="322"/>
      <c r="C121" s="322"/>
      <c r="D121" s="322"/>
      <c r="E121" s="322"/>
      <c r="F121" s="322"/>
      <c r="G121" s="322"/>
      <c r="H121" s="323"/>
    </row>
    <row r="122" spans="1:8" ht="15.75" x14ac:dyDescent="0.25">
      <c r="A122" s="12"/>
      <c r="B122" s="9"/>
      <c r="C122" s="9"/>
      <c r="D122" s="9"/>
      <c r="E122" s="9"/>
      <c r="F122" s="9"/>
      <c r="G122" s="9"/>
      <c r="H122" s="13"/>
    </row>
    <row r="123" spans="1:8" ht="15.75" x14ac:dyDescent="0.25">
      <c r="A123" s="177" t="s">
        <v>209</v>
      </c>
      <c r="B123" s="178"/>
      <c r="C123" s="178"/>
      <c r="D123" s="178"/>
      <c r="E123" s="178"/>
      <c r="F123" s="178"/>
      <c r="G123" s="178"/>
      <c r="H123" s="179"/>
    </row>
    <row r="124" spans="1:8" ht="15.75" x14ac:dyDescent="0.25">
      <c r="A124" s="177" t="s">
        <v>210</v>
      </c>
      <c r="B124" s="178"/>
      <c r="C124" s="178"/>
      <c r="D124" s="178"/>
      <c r="E124" s="178"/>
      <c r="F124" s="178"/>
      <c r="G124" s="178"/>
      <c r="H124" s="179"/>
    </row>
    <row r="125" spans="1:8" ht="15.75" x14ac:dyDescent="0.25">
      <c r="A125" s="12"/>
      <c r="B125" s="9"/>
      <c r="C125" s="9"/>
      <c r="D125" s="9"/>
      <c r="E125" s="9"/>
      <c r="F125" s="9"/>
      <c r="G125" s="9"/>
      <c r="H125" s="13"/>
    </row>
    <row r="126" spans="1:8" ht="15.75" x14ac:dyDescent="0.25">
      <c r="A126" s="41" t="s">
        <v>184</v>
      </c>
      <c r="B126" s="9"/>
      <c r="C126" s="9"/>
      <c r="D126" s="9"/>
      <c r="E126" s="9"/>
      <c r="F126" s="9"/>
      <c r="G126" s="9"/>
      <c r="H126" s="13"/>
    </row>
    <row r="127" spans="1:8" ht="15.75" x14ac:dyDescent="0.25">
      <c r="A127" s="44"/>
      <c r="B127" s="43" t="s">
        <v>185</v>
      </c>
      <c r="C127" s="42"/>
      <c r="D127" s="9"/>
      <c r="E127" s="9"/>
      <c r="F127" s="9"/>
      <c r="G127" s="9"/>
      <c r="H127" s="13"/>
    </row>
    <row r="128" spans="1:8" ht="15.75" x14ac:dyDescent="0.25">
      <c r="A128" s="44"/>
      <c r="B128" s="43" t="s">
        <v>186</v>
      </c>
      <c r="C128" s="42"/>
      <c r="D128" s="9"/>
      <c r="E128" s="9"/>
      <c r="F128" s="9"/>
      <c r="G128" s="9"/>
      <c r="H128" s="13"/>
    </row>
    <row r="129" spans="1:8" ht="15.75" x14ac:dyDescent="0.25">
      <c r="A129" s="44"/>
      <c r="B129" s="43" t="s">
        <v>187</v>
      </c>
      <c r="C129" s="42"/>
      <c r="D129" s="9"/>
      <c r="E129" s="9"/>
      <c r="F129" s="9"/>
      <c r="G129" s="9"/>
      <c r="H129" s="13"/>
    </row>
    <row r="130" spans="1:8" x14ac:dyDescent="0.25">
      <c r="A130" s="44"/>
      <c r="B130" s="9"/>
      <c r="C130" s="9"/>
      <c r="D130" s="9"/>
      <c r="E130" s="9"/>
      <c r="F130" s="9"/>
      <c r="G130" s="9"/>
      <c r="H130" s="13"/>
    </row>
    <row r="131" spans="1:8" ht="15.75" x14ac:dyDescent="0.25">
      <c r="A131" s="180" t="s">
        <v>96</v>
      </c>
      <c r="B131" s="269" t="s">
        <v>168</v>
      </c>
      <c r="C131" s="269"/>
      <c r="D131" s="269"/>
      <c r="E131" s="198"/>
      <c r="F131" s="198"/>
      <c r="G131" s="198"/>
      <c r="H131" s="199"/>
    </row>
    <row r="132" spans="1:8" ht="15.75" x14ac:dyDescent="0.25">
      <c r="A132" s="12"/>
      <c r="B132" s="279" t="s">
        <v>169</v>
      </c>
      <c r="C132" s="279"/>
      <c r="D132" s="279"/>
      <c r="E132" s="279"/>
      <c r="F132" s="279"/>
      <c r="G132" s="279"/>
      <c r="H132" s="280"/>
    </row>
    <row r="133" spans="1:8" ht="15.75" x14ac:dyDescent="0.25">
      <c r="A133" s="12"/>
      <c r="B133" s="279"/>
      <c r="C133" s="279"/>
      <c r="D133" s="279"/>
      <c r="E133" s="279"/>
      <c r="F133" s="279"/>
      <c r="G133" s="279"/>
      <c r="H133" s="280"/>
    </row>
    <row r="134" spans="1:8" x14ac:dyDescent="0.25">
      <c r="A134" s="284" t="s">
        <v>170</v>
      </c>
      <c r="B134" s="285"/>
      <c r="C134" s="285"/>
      <c r="D134" s="285"/>
      <c r="E134" s="285"/>
      <c r="F134" s="285"/>
      <c r="G134" s="285"/>
      <c r="H134" s="286"/>
    </row>
    <row r="135" spans="1:8" s="253" customFormat="1" x14ac:dyDescent="0.25">
      <c r="A135" s="250"/>
      <c r="B135" s="251"/>
      <c r="C135" s="251"/>
      <c r="D135" s="251"/>
      <c r="E135" s="251"/>
      <c r="F135" s="251"/>
      <c r="G135" s="251"/>
      <c r="H135" s="252"/>
    </row>
    <row r="136" spans="1:8" s="242" customFormat="1" ht="18.75" x14ac:dyDescent="0.3">
      <c r="A136" s="186" t="s">
        <v>188</v>
      </c>
      <c r="B136" s="240"/>
      <c r="C136" s="240"/>
      <c r="D136" s="240"/>
      <c r="E136" s="240"/>
      <c r="F136" s="240"/>
      <c r="G136" s="240"/>
      <c r="H136" s="241"/>
    </row>
    <row r="137" spans="1:8" s="239" customFormat="1" ht="15.75" x14ac:dyDescent="0.25">
      <c r="A137" s="236" t="s">
        <v>90</v>
      </c>
      <c r="B137" s="237"/>
      <c r="C137" s="237"/>
      <c r="D137" s="237"/>
      <c r="E137" s="237"/>
      <c r="F137" s="237"/>
      <c r="G137" s="237"/>
      <c r="H137" s="238"/>
    </row>
    <row r="138" spans="1:8" s="239" customFormat="1" ht="15.75" x14ac:dyDescent="0.25">
      <c r="A138" s="236" t="s">
        <v>91</v>
      </c>
      <c r="B138" s="237"/>
      <c r="C138" s="237"/>
      <c r="D138" s="237"/>
      <c r="E138" s="237"/>
      <c r="F138" s="237"/>
      <c r="G138" s="237"/>
      <c r="H138" s="238"/>
    </row>
    <row r="139" spans="1:8" ht="15.75" x14ac:dyDescent="0.25">
      <c r="A139" s="243" t="s">
        <v>28</v>
      </c>
      <c r="B139" s="269"/>
      <c r="C139" s="269"/>
      <c r="D139" s="269"/>
      <c r="E139" s="269"/>
      <c r="F139" s="9"/>
      <c r="G139" s="9"/>
      <c r="H139" s="13"/>
    </row>
    <row r="140" spans="1:8" s="53" customFormat="1" ht="15.75" x14ac:dyDescent="0.25">
      <c r="A140" s="200" t="s">
        <v>42</v>
      </c>
      <c r="B140" s="269" t="s">
        <v>84</v>
      </c>
      <c r="C140" s="269"/>
      <c r="D140" s="269"/>
      <c r="E140" s="269"/>
      <c r="F140" s="9"/>
      <c r="G140" s="9"/>
      <c r="H140" s="13"/>
    </row>
    <row r="141" spans="1:8" s="53" customFormat="1" ht="15.75" x14ac:dyDescent="0.25">
      <c r="A141" s="14"/>
      <c r="B141" s="9"/>
      <c r="C141" s="9"/>
      <c r="D141" s="9"/>
      <c r="E141" s="9"/>
      <c r="F141" s="9"/>
      <c r="G141" s="9"/>
      <c r="H141" s="13"/>
    </row>
    <row r="142" spans="1:8" s="53" customFormat="1" x14ac:dyDescent="0.25">
      <c r="A142" s="276" t="s">
        <v>160</v>
      </c>
      <c r="B142" s="277"/>
      <c r="C142" s="277"/>
      <c r="D142" s="277"/>
      <c r="E142" s="277"/>
      <c r="F142" s="277"/>
      <c r="G142" s="277"/>
      <c r="H142" s="278"/>
    </row>
    <row r="143" spans="1:8" s="53" customFormat="1" ht="15.75" thickBot="1" x14ac:dyDescent="0.3">
      <c r="A143" s="276"/>
      <c r="B143" s="277"/>
      <c r="C143" s="277"/>
      <c r="D143" s="277"/>
      <c r="E143" s="277"/>
      <c r="F143" s="277"/>
      <c r="G143" s="277"/>
      <c r="H143" s="278"/>
    </row>
    <row r="144" spans="1:8" s="53" customFormat="1" x14ac:dyDescent="0.25">
      <c r="A144" s="300" t="s">
        <v>189</v>
      </c>
      <c r="B144" s="301"/>
      <c r="C144" s="301"/>
      <c r="D144" s="301"/>
      <c r="E144" s="301"/>
      <c r="F144" s="301"/>
      <c r="G144" s="301"/>
      <c r="H144" s="302"/>
    </row>
    <row r="145" spans="1:8" s="53" customFormat="1" x14ac:dyDescent="0.25">
      <c r="A145" s="303"/>
      <c r="B145" s="304"/>
      <c r="C145" s="304"/>
      <c r="D145" s="304"/>
      <c r="E145" s="304"/>
      <c r="F145" s="304"/>
      <c r="G145" s="304"/>
      <c r="H145" s="305"/>
    </row>
    <row r="146" spans="1:8" s="53" customFormat="1" ht="15.75" x14ac:dyDescent="0.25">
      <c r="A146" s="244" t="s">
        <v>29</v>
      </c>
      <c r="B146" s="233"/>
      <c r="C146" s="233"/>
      <c r="D146" s="233"/>
      <c r="E146" s="233"/>
      <c r="F146" s="233"/>
      <c r="G146" s="233"/>
      <c r="H146" s="234"/>
    </row>
    <row r="147" spans="1:8" s="53" customFormat="1" ht="15.75" x14ac:dyDescent="0.25">
      <c r="A147" s="200" t="s">
        <v>45</v>
      </c>
      <c r="B147" s="269" t="s">
        <v>150</v>
      </c>
      <c r="C147" s="269"/>
      <c r="D147" s="269"/>
      <c r="E147" s="269"/>
      <c r="F147" s="9"/>
      <c r="G147" s="9"/>
      <c r="H147" s="13"/>
    </row>
    <row r="148" spans="1:8" s="53" customFormat="1" ht="15.75" x14ac:dyDescent="0.25">
      <c r="A148" s="193" t="s">
        <v>190</v>
      </c>
      <c r="B148" s="14"/>
      <c r="C148" s="9"/>
      <c r="D148" s="9"/>
      <c r="E148" s="9"/>
      <c r="F148" s="9"/>
      <c r="G148" s="9"/>
      <c r="H148" s="13"/>
    </row>
    <row r="149" spans="1:8" s="53" customFormat="1" ht="15.75" x14ac:dyDescent="0.25">
      <c r="A149" s="12" t="s">
        <v>164</v>
      </c>
      <c r="B149" s="9"/>
      <c r="C149" s="9"/>
      <c r="D149" s="9"/>
      <c r="E149" s="9"/>
      <c r="F149" s="9"/>
      <c r="G149" s="9"/>
      <c r="H149" s="13"/>
    </row>
    <row r="150" spans="1:8" s="53" customFormat="1" ht="15.75" x14ac:dyDescent="0.25">
      <c r="A150" s="12"/>
      <c r="B150" s="9"/>
      <c r="C150" s="9"/>
      <c r="D150" s="9"/>
      <c r="E150" s="9"/>
      <c r="F150" s="9"/>
      <c r="G150" s="9"/>
      <c r="H150" s="13"/>
    </row>
    <row r="151" spans="1:8" s="53" customFormat="1" x14ac:dyDescent="0.25">
      <c r="A151" s="276" t="s">
        <v>165</v>
      </c>
      <c r="B151" s="277"/>
      <c r="C151" s="277"/>
      <c r="D151" s="277"/>
      <c r="E151" s="277"/>
      <c r="F151" s="277"/>
      <c r="G151" s="277"/>
      <c r="H151" s="278"/>
    </row>
    <row r="152" spans="1:8" s="53" customFormat="1" x14ac:dyDescent="0.25">
      <c r="A152" s="276"/>
      <c r="B152" s="277"/>
      <c r="C152" s="277"/>
      <c r="D152" s="277"/>
      <c r="E152" s="277"/>
      <c r="F152" s="277"/>
      <c r="G152" s="277"/>
      <c r="H152" s="278"/>
    </row>
    <row r="153" spans="1:8" s="53" customFormat="1" x14ac:dyDescent="0.25">
      <c r="A153" s="276" t="s">
        <v>166</v>
      </c>
      <c r="B153" s="277"/>
      <c r="C153" s="277"/>
      <c r="D153" s="277"/>
      <c r="E153" s="277"/>
      <c r="F153" s="277"/>
      <c r="G153" s="277"/>
      <c r="H153" s="278"/>
    </row>
    <row r="154" spans="1:8" s="53" customFormat="1" x14ac:dyDescent="0.25">
      <c r="A154" s="276"/>
      <c r="B154" s="277"/>
      <c r="C154" s="277"/>
      <c r="D154" s="277"/>
      <c r="E154" s="277"/>
      <c r="F154" s="277"/>
      <c r="G154" s="277"/>
      <c r="H154" s="278"/>
    </row>
    <row r="155" spans="1:8" s="53" customFormat="1" ht="15.75" x14ac:dyDescent="0.25">
      <c r="A155" s="12"/>
      <c r="B155" s="9"/>
      <c r="C155" s="9"/>
      <c r="D155" s="9"/>
      <c r="E155" s="9"/>
      <c r="F155" s="9"/>
      <c r="G155" s="9"/>
      <c r="H155" s="13"/>
    </row>
    <row r="156" spans="1:8" s="53" customFormat="1" x14ac:dyDescent="0.25">
      <c r="A156" s="273" t="s">
        <v>167</v>
      </c>
      <c r="B156" s="274"/>
      <c r="C156" s="274"/>
      <c r="D156" s="274"/>
      <c r="E156" s="274"/>
      <c r="F156" s="274"/>
      <c r="G156" s="274"/>
      <c r="H156" s="275"/>
    </row>
    <row r="157" spans="1:8" s="53" customFormat="1" ht="15.75" thickBot="1" x14ac:dyDescent="0.3">
      <c r="A157" s="273"/>
      <c r="B157" s="274"/>
      <c r="C157" s="274"/>
      <c r="D157" s="274"/>
      <c r="E157" s="274"/>
      <c r="F157" s="274"/>
      <c r="G157" s="274"/>
      <c r="H157" s="275"/>
    </row>
    <row r="158" spans="1:8" s="53" customFormat="1" ht="15.75" x14ac:dyDescent="0.25">
      <c r="A158" s="192"/>
      <c r="B158" s="10"/>
      <c r="C158" s="10"/>
      <c r="D158" s="10"/>
      <c r="E158" s="10"/>
      <c r="F158" s="10"/>
      <c r="G158" s="10"/>
      <c r="H158" s="11"/>
    </row>
    <row r="159" spans="1:8" s="53" customFormat="1" ht="15" customHeight="1" x14ac:dyDescent="0.25">
      <c r="A159" s="15"/>
      <c r="B159" s="9"/>
      <c r="C159" s="9"/>
      <c r="D159" s="9"/>
      <c r="E159" s="9"/>
      <c r="F159" s="9"/>
      <c r="G159" s="9"/>
      <c r="H159" s="13"/>
    </row>
    <row r="160" spans="1:8" s="53" customFormat="1" ht="15" customHeight="1" thickBot="1" x14ac:dyDescent="0.3">
      <c r="A160" s="184"/>
      <c r="B160" s="16"/>
      <c r="C160" s="16"/>
      <c r="D160" s="16"/>
      <c r="E160" s="16"/>
      <c r="F160" s="16"/>
      <c r="G160" s="16"/>
      <c r="H160" s="17"/>
    </row>
    <row r="161" spans="1:8" ht="15.75" x14ac:dyDescent="0.25">
      <c r="A161" s="28" t="s">
        <v>92</v>
      </c>
      <c r="B161" s="9"/>
      <c r="C161" s="9"/>
      <c r="D161" s="9"/>
      <c r="E161" s="9"/>
      <c r="F161" s="9"/>
      <c r="G161" s="9"/>
      <c r="H161" s="13"/>
    </row>
    <row r="162" spans="1:8" s="249" customFormat="1" ht="15.75" x14ac:dyDescent="0.25">
      <c r="A162" s="185" t="s">
        <v>191</v>
      </c>
      <c r="B162" s="247"/>
      <c r="C162" s="247"/>
      <c r="D162" s="247"/>
      <c r="E162" s="247"/>
      <c r="F162" s="247"/>
      <c r="G162" s="247"/>
      <c r="H162" s="248"/>
    </row>
    <row r="163" spans="1:8" s="254" customFormat="1" ht="15.75" x14ac:dyDescent="0.25">
      <c r="A163" s="41"/>
      <c r="B163" s="245"/>
      <c r="C163" s="245"/>
      <c r="D163" s="245"/>
      <c r="E163" s="245"/>
      <c r="F163" s="245"/>
      <c r="G163" s="245"/>
      <c r="H163" s="246"/>
    </row>
    <row r="164" spans="1:8" s="138" customFormat="1" ht="15.75" x14ac:dyDescent="0.25">
      <c r="A164" s="28" t="s">
        <v>93</v>
      </c>
      <c r="B164" s="245"/>
      <c r="C164" s="245"/>
      <c r="D164" s="245"/>
      <c r="E164" s="245"/>
      <c r="F164" s="245"/>
      <c r="G164" s="245"/>
      <c r="H164" s="246"/>
    </row>
    <row r="165" spans="1:8" s="138" customFormat="1" ht="15.75" x14ac:dyDescent="0.25">
      <c r="A165" s="41" t="s">
        <v>94</v>
      </c>
      <c r="B165" s="245"/>
      <c r="C165" s="245"/>
      <c r="D165" s="245"/>
      <c r="E165" s="245"/>
      <c r="F165" s="245"/>
      <c r="G165" s="245"/>
      <c r="H165" s="246"/>
    </row>
    <row r="166" spans="1:8" s="138" customFormat="1" ht="15.75" x14ac:dyDescent="0.25">
      <c r="A166" s="28"/>
      <c r="B166" s="245"/>
      <c r="C166" s="245"/>
      <c r="D166" s="245"/>
      <c r="E166" s="245"/>
      <c r="F166" s="245"/>
      <c r="G166" s="245"/>
      <c r="H166" s="246"/>
    </row>
    <row r="167" spans="1:8" s="53" customFormat="1" ht="15.75" x14ac:dyDescent="0.25">
      <c r="A167" s="177" t="s">
        <v>192</v>
      </c>
      <c r="B167" s="178"/>
      <c r="C167" s="178"/>
      <c r="D167" s="178"/>
      <c r="E167" s="178"/>
      <c r="F167" s="178"/>
      <c r="G167" s="178"/>
      <c r="H167" s="179"/>
    </row>
    <row r="168" spans="1:8" s="53" customFormat="1" ht="15.75" x14ac:dyDescent="0.25">
      <c r="A168" s="177" t="s">
        <v>34</v>
      </c>
      <c r="B168" s="178"/>
      <c r="C168" s="178"/>
      <c r="D168" s="178"/>
      <c r="E168" s="178"/>
      <c r="F168" s="178"/>
      <c r="G168" s="178"/>
      <c r="H168" s="179"/>
    </row>
    <row r="169" spans="1:8" s="53" customFormat="1" ht="15.75" x14ac:dyDescent="0.25">
      <c r="A169" s="185" t="s">
        <v>179</v>
      </c>
      <c r="B169" s="178"/>
      <c r="C169" s="178"/>
      <c r="D169" s="178"/>
      <c r="E169" s="178"/>
      <c r="F169" s="178"/>
      <c r="G169" s="178"/>
      <c r="H169" s="179"/>
    </row>
    <row r="170" spans="1:8" s="53" customFormat="1" ht="15.75" x14ac:dyDescent="0.25">
      <c r="A170" s="177" t="s">
        <v>182</v>
      </c>
      <c r="B170" s="178"/>
      <c r="C170" s="178"/>
      <c r="D170" s="178"/>
      <c r="E170" s="178"/>
      <c r="F170" s="178"/>
      <c r="G170" s="178"/>
      <c r="H170" s="179"/>
    </row>
    <row r="171" spans="1:8" s="53" customFormat="1" ht="15.75" x14ac:dyDescent="0.25">
      <c r="A171" s="177" t="s">
        <v>183</v>
      </c>
      <c r="B171" s="178"/>
      <c r="C171" s="178"/>
      <c r="D171" s="178"/>
      <c r="E171" s="178"/>
      <c r="F171" s="178"/>
      <c r="G171" s="178"/>
      <c r="H171" s="179"/>
    </row>
    <row r="172" spans="1:8" s="253" customFormat="1" ht="15.75" x14ac:dyDescent="0.25">
      <c r="A172" s="12"/>
      <c r="B172" s="9"/>
      <c r="C172" s="9"/>
      <c r="D172" s="9"/>
      <c r="E172" s="9"/>
      <c r="F172" s="9"/>
      <c r="G172" s="9"/>
      <c r="H172" s="13"/>
    </row>
    <row r="173" spans="1:8" s="53" customFormat="1" ht="15.75" x14ac:dyDescent="0.25">
      <c r="A173" s="41" t="s">
        <v>184</v>
      </c>
      <c r="B173" s="9"/>
      <c r="C173" s="9"/>
      <c r="D173" s="9"/>
      <c r="E173" s="9"/>
      <c r="F173" s="9"/>
      <c r="G173" s="9"/>
      <c r="H173" s="13"/>
    </row>
    <row r="174" spans="1:8" s="53" customFormat="1" ht="15.75" x14ac:dyDescent="0.25">
      <c r="A174" s="44"/>
      <c r="B174" s="43" t="s">
        <v>185</v>
      </c>
      <c r="C174" s="42"/>
      <c r="D174" s="9"/>
      <c r="E174" s="9"/>
      <c r="F174" s="9"/>
      <c r="G174" s="9"/>
      <c r="H174" s="13"/>
    </row>
    <row r="175" spans="1:8" s="53" customFormat="1" ht="15.75" x14ac:dyDescent="0.25">
      <c r="A175" s="44"/>
      <c r="B175" s="43" t="s">
        <v>186</v>
      </c>
      <c r="C175" s="42"/>
      <c r="D175" s="9"/>
      <c r="E175" s="9"/>
      <c r="F175" s="9"/>
      <c r="G175" s="9"/>
      <c r="H175" s="13"/>
    </row>
    <row r="176" spans="1:8" s="53" customFormat="1" ht="15.75" x14ac:dyDescent="0.25">
      <c r="A176" s="44"/>
      <c r="B176" s="43" t="s">
        <v>187</v>
      </c>
      <c r="C176" s="42"/>
      <c r="D176" s="9"/>
      <c r="E176" s="9"/>
      <c r="F176" s="9"/>
      <c r="G176" s="9"/>
      <c r="H176" s="13"/>
    </row>
    <row r="177" spans="1:8" ht="15" customHeight="1" x14ac:dyDescent="0.25">
      <c r="A177" s="12"/>
      <c r="B177" s="9"/>
      <c r="C177" s="9"/>
      <c r="D177" s="9"/>
      <c r="E177" s="9"/>
      <c r="F177" s="9"/>
      <c r="G177" s="9"/>
      <c r="H177" s="13"/>
    </row>
    <row r="178" spans="1:8" ht="15" customHeight="1" thickBot="1" x14ac:dyDescent="0.3">
      <c r="A178" s="184" t="s">
        <v>95</v>
      </c>
      <c r="B178" s="191"/>
      <c r="C178" s="16"/>
      <c r="D178" s="16"/>
      <c r="E178" s="16"/>
      <c r="F178" s="16"/>
      <c r="G178" s="16"/>
      <c r="H178" s="17"/>
    </row>
    <row r="179" spans="1:8" ht="15" customHeight="1" x14ac:dyDescent="0.25"/>
    <row r="180" spans="1:8" ht="15" customHeight="1" x14ac:dyDescent="0.25"/>
  </sheetData>
  <sheetProtection password="CC30" sheet="1" objects="1" scenarios="1"/>
  <mergeCells count="44">
    <mergeCell ref="A63:H64"/>
    <mergeCell ref="A156:H157"/>
    <mergeCell ref="B147:E147"/>
    <mergeCell ref="B131:D131"/>
    <mergeCell ref="B132:H133"/>
    <mergeCell ref="A134:H134"/>
    <mergeCell ref="B139:E139"/>
    <mergeCell ref="B140:E140"/>
    <mergeCell ref="A142:H143"/>
    <mergeCell ref="A144:H145"/>
    <mergeCell ref="A153:H154"/>
    <mergeCell ref="A91:H91"/>
    <mergeCell ref="A99:H100"/>
    <mergeCell ref="A101:H104"/>
    <mergeCell ref="A120:H121"/>
    <mergeCell ref="A97:H98"/>
    <mergeCell ref="A111:H114"/>
    <mergeCell ref="A151:H152"/>
    <mergeCell ref="A48:H49"/>
    <mergeCell ref="B24:D24"/>
    <mergeCell ref="B58:E58"/>
    <mergeCell ref="A27:A28"/>
    <mergeCell ref="B27:H28"/>
    <mergeCell ref="A30:H31"/>
    <mergeCell ref="A43:H44"/>
    <mergeCell ref="A55:H56"/>
    <mergeCell ref="B46:E46"/>
    <mergeCell ref="A50:H51"/>
    <mergeCell ref="A65:H66"/>
    <mergeCell ref="A68:H69"/>
    <mergeCell ref="B95:E95"/>
    <mergeCell ref="A82:H83"/>
    <mergeCell ref="A84:H85"/>
    <mergeCell ref="B71:D71"/>
    <mergeCell ref="B72:H73"/>
    <mergeCell ref="A88:H89"/>
    <mergeCell ref="A74:H74"/>
    <mergeCell ref="A3:H3"/>
    <mergeCell ref="B20:E20"/>
    <mergeCell ref="B21:E21"/>
    <mergeCell ref="B22:F22"/>
    <mergeCell ref="B23:D23"/>
    <mergeCell ref="A4:H5"/>
    <mergeCell ref="A15:H16"/>
  </mergeCells>
  <hyperlinks>
    <hyperlink ref="A91:H91" location="'SY 13-14 Price Calculator'!A1" display="Go to SY 2013-14 Price Calculator"/>
    <hyperlink ref="B20" location="'SY 2011-12 Price Requirement'!A1" display="Tab 1: SY 2011-12 Price Requirement"/>
    <hyperlink ref="B21" location="Instructions!A1" display="Tab 2: SY 2012-13 Price Requirement"/>
    <hyperlink ref="B22" location="Instructions!A1" display="Tab 3: SY 2012-13 Non-Federal Calculator "/>
    <hyperlink ref="B23" location="Instructions!A1" display="SY 2010-11 Price Calculator"/>
    <hyperlink ref="B20:E20" location="'Unrounded Requirement Finder'!A1" display="Unrounded Requirement Finder"/>
    <hyperlink ref="B21:E21" location="'SY 14-15 Price Calculator'!A1" display="SY 2014-15 Price Calculator"/>
    <hyperlink ref="B22:F22" location="'SY 14-15 NonFederal Calculator'!A1" display="SY 2014-15 Non-Federal Calculator "/>
    <hyperlink ref="B23:D23" location="'SY 14-15 Split Calculator'!A1" display="SY 2014-15 Split Calculator"/>
    <hyperlink ref="B58" location="Instructions!A1" display="Tab 2: SY 2012-13 Price Requirement"/>
    <hyperlink ref="B58:E58" location="'SY 14-15 Price Calculator'!A1" display="SY 2014-15 Price Calculator"/>
    <hyperlink ref="B46" location="'SY 2011-12 Price Requirement'!A1" display="Tab 1: SY 2011-12 Price Requirement"/>
    <hyperlink ref="B46:E46" location="'Unrounded Requirement Finder'!A1" display="Unrounded Requirement Finder"/>
    <hyperlink ref="B24" location="'SY 2011-12 Price Calculator'!A1" display="SY 2011-12 Price Calculator"/>
    <hyperlink ref="B71" location="'SY2012-2013 REPORT'!A1" display="SY2012-2013 REPORT"/>
    <hyperlink ref="B95" location="'SY 2011-12 Price Requirement'!A1" display="Tab 1: SY 2011-12 Price Requirement"/>
    <hyperlink ref="B95:E95" location="'Unrounded Requirement Finder'!A1" display="Unrounded Requirement Finder"/>
    <hyperlink ref="B131" location="'SY2012-2013 REPORT'!A1" display="SY2012-2013 REPORT"/>
    <hyperlink ref="B24:D24" location="'SY2014-2015 REPORT'!A1" display="SY 2014-15 REPORT"/>
    <hyperlink ref="B71:D71" location="'SY2014-2015 REPORT'!A1" display="SY2014-2015 REPORT"/>
    <hyperlink ref="B131:D131" location="'SY2014-2015 REPORT'!A1" display="SY2014-2015 REPORT"/>
    <hyperlink ref="B140" location="'SY 2011-12 Price Requirement'!A1" display="Tab 1: SY 2011-12 Price Requirement"/>
    <hyperlink ref="B140:E140" location="'Unrounded Requirement Finder'!A1" display="Unrounded Requirement Finder"/>
    <hyperlink ref="B147" location="Instructions!A1" display="Tab 2: SY 2012-13 Price Requirement"/>
    <hyperlink ref="B147:E147" location="'SY 14-15 Split Calculator'!A1" display="SY 2014-15 Split Calculator"/>
  </hyperlinks>
  <pageMargins left="0.7" right="0.7" top="0.75" bottom="0.75" header="0.3" footer="0.3"/>
  <pageSetup scale="8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503"/>
  <sheetViews>
    <sheetView zoomScale="80" zoomScaleNormal="80" workbookViewId="0">
      <pane ySplit="1" topLeftCell="A213" activePane="bottomLeft" state="frozen"/>
      <selection pane="bottomLeft" activeCell="F241" sqref="F241"/>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28515625" customWidth="1"/>
    <col min="7" max="7" width="12.28515625" bestFit="1" customWidth="1"/>
    <col min="8" max="8" width="26.140625" customWidth="1"/>
    <col min="9" max="9" width="19.85546875" bestFit="1" customWidth="1"/>
    <col min="10" max="10" width="50.42578125" bestFit="1" customWidth="1"/>
  </cols>
  <sheetData>
    <row r="1" spans="1:10" ht="18" x14ac:dyDescent="0.35">
      <c r="A1" s="1" t="s">
        <v>0</v>
      </c>
      <c r="B1" s="2" t="s">
        <v>1</v>
      </c>
      <c r="C1" s="2" t="s">
        <v>2</v>
      </c>
      <c r="D1" s="2" t="s">
        <v>3</v>
      </c>
      <c r="E1" s="2" t="s">
        <v>4</v>
      </c>
      <c r="F1" s="2" t="s">
        <v>5</v>
      </c>
      <c r="G1" s="2" t="s">
        <v>6</v>
      </c>
      <c r="H1" s="2" t="s">
        <v>7</v>
      </c>
      <c r="I1" s="3" t="s">
        <v>8</v>
      </c>
    </row>
    <row r="2" spans="1:10" ht="14.45" x14ac:dyDescent="0.3">
      <c r="A2" s="4">
        <v>0</v>
      </c>
      <c r="B2" s="5">
        <v>0.02</v>
      </c>
      <c r="C2" s="5">
        <v>1.14E-2</v>
      </c>
      <c r="D2" s="5">
        <f>B2+C2</f>
        <v>3.1399999999999997E-2</v>
      </c>
      <c r="E2" s="5">
        <f>A2*D2</f>
        <v>0</v>
      </c>
      <c r="F2" s="5">
        <f>A2+E2</f>
        <v>0</v>
      </c>
      <c r="G2" s="5">
        <f t="shared" ref="G2:H17" si="0">FLOOR(F2,0.05)</f>
        <v>0</v>
      </c>
      <c r="H2" s="5">
        <f t="shared" si="0"/>
        <v>0</v>
      </c>
      <c r="I2" s="6">
        <f>H2-A2</f>
        <v>0</v>
      </c>
      <c r="J2" s="8"/>
    </row>
    <row r="3" spans="1:10" ht="14.45" x14ac:dyDescent="0.3">
      <c r="A3" s="4">
        <v>0.01</v>
      </c>
      <c r="B3" s="5">
        <v>0.02</v>
      </c>
      <c r="C3" s="5">
        <v>1.14E-2</v>
      </c>
      <c r="D3" s="5">
        <f>B3+C3</f>
        <v>3.1399999999999997E-2</v>
      </c>
      <c r="E3" s="33">
        <f>A3*D3</f>
        <v>3.1399999999999999E-4</v>
      </c>
      <c r="F3" s="5">
        <f>A3+E3</f>
        <v>1.0314E-2</v>
      </c>
      <c r="G3" s="5">
        <f t="shared" si="0"/>
        <v>0</v>
      </c>
      <c r="H3" s="5">
        <f>IF((FLOOR(G3,0.05))&lt;A3,A3,FLOOR(G3,0.05))</f>
        <v>0.01</v>
      </c>
      <c r="I3" s="6">
        <f t="shared" ref="I3:I65" si="1">H3-A3</f>
        <v>0</v>
      </c>
      <c r="J3" s="8"/>
    </row>
    <row r="4" spans="1:10" ht="14.45" x14ac:dyDescent="0.3">
      <c r="A4" s="4">
        <v>0.02</v>
      </c>
      <c r="B4" s="5">
        <v>0.02</v>
      </c>
      <c r="C4" s="5">
        <v>1.14E-2</v>
      </c>
      <c r="D4" s="5">
        <f>B4+C4</f>
        <v>3.1399999999999997E-2</v>
      </c>
      <c r="E4" s="5">
        <f>A4*D4</f>
        <v>6.2799999999999998E-4</v>
      </c>
      <c r="F4" s="5">
        <f>A4+E4</f>
        <v>2.0628000000000001E-2</v>
      </c>
      <c r="G4" s="5">
        <f t="shared" si="0"/>
        <v>0</v>
      </c>
      <c r="H4" s="5">
        <f t="shared" ref="H4:H67" si="2">IF((FLOOR(G4,0.05))&lt;A4,A4,FLOOR(G4,0.05))</f>
        <v>0.02</v>
      </c>
      <c r="I4" s="6">
        <f t="shared" si="1"/>
        <v>0</v>
      </c>
      <c r="J4" s="8"/>
    </row>
    <row r="5" spans="1:10" ht="14.45" x14ac:dyDescent="0.3">
      <c r="A5" s="4">
        <v>0.03</v>
      </c>
      <c r="B5" s="5">
        <v>0.02</v>
      </c>
      <c r="C5" s="5">
        <v>1.14E-2</v>
      </c>
      <c r="D5" s="5">
        <f t="shared" ref="D5:D51" si="3">B5+C5</f>
        <v>3.1399999999999997E-2</v>
      </c>
      <c r="E5" s="5">
        <f t="shared" ref="E5:E51" si="4">A5*D5</f>
        <v>9.4199999999999991E-4</v>
      </c>
      <c r="F5" s="5">
        <f t="shared" ref="F5:F51" si="5">A5+E5</f>
        <v>3.0941999999999997E-2</v>
      </c>
      <c r="G5" s="5">
        <f t="shared" si="0"/>
        <v>0</v>
      </c>
      <c r="H5" s="5">
        <f t="shared" si="2"/>
        <v>0.03</v>
      </c>
      <c r="I5" s="6">
        <f t="shared" si="1"/>
        <v>0</v>
      </c>
      <c r="J5" s="8"/>
    </row>
    <row r="6" spans="1:10" ht="14.45" x14ac:dyDescent="0.3">
      <c r="A6" s="4">
        <v>0.04</v>
      </c>
      <c r="B6" s="5">
        <v>0.02</v>
      </c>
      <c r="C6" s="5">
        <v>1.14E-2</v>
      </c>
      <c r="D6" s="5">
        <f t="shared" si="3"/>
        <v>3.1399999999999997E-2</v>
      </c>
      <c r="E6" s="5">
        <f t="shared" si="4"/>
        <v>1.256E-3</v>
      </c>
      <c r="F6" s="5">
        <f t="shared" si="5"/>
        <v>4.1256000000000001E-2</v>
      </c>
      <c r="G6" s="5">
        <f t="shared" si="0"/>
        <v>0</v>
      </c>
      <c r="H6" s="5">
        <f t="shared" si="2"/>
        <v>0.04</v>
      </c>
      <c r="I6" s="6">
        <f t="shared" si="1"/>
        <v>0</v>
      </c>
      <c r="J6" s="8"/>
    </row>
    <row r="7" spans="1:10" ht="14.45" x14ac:dyDescent="0.3">
      <c r="A7" s="4">
        <v>0.05</v>
      </c>
      <c r="B7" s="5">
        <v>0.02</v>
      </c>
      <c r="C7" s="5">
        <v>1.14E-2</v>
      </c>
      <c r="D7" s="5">
        <f t="shared" si="3"/>
        <v>3.1399999999999997E-2</v>
      </c>
      <c r="E7" s="5">
        <f t="shared" si="4"/>
        <v>1.57E-3</v>
      </c>
      <c r="F7" s="5">
        <f t="shared" si="5"/>
        <v>5.1570000000000005E-2</v>
      </c>
      <c r="G7" s="5">
        <f t="shared" si="0"/>
        <v>0.05</v>
      </c>
      <c r="H7" s="5">
        <f t="shared" si="2"/>
        <v>0.05</v>
      </c>
      <c r="I7" s="6">
        <f t="shared" si="1"/>
        <v>0</v>
      </c>
      <c r="J7" s="8"/>
    </row>
    <row r="8" spans="1:10" ht="14.45" x14ac:dyDescent="0.3">
      <c r="A8" s="4">
        <v>0.06</v>
      </c>
      <c r="B8" s="5">
        <v>0.02</v>
      </c>
      <c r="C8" s="5">
        <v>1.14E-2</v>
      </c>
      <c r="D8" s="5">
        <f t="shared" si="3"/>
        <v>3.1399999999999997E-2</v>
      </c>
      <c r="E8" s="5">
        <f t="shared" si="4"/>
        <v>1.8839999999999998E-3</v>
      </c>
      <c r="F8" s="5">
        <f t="shared" si="5"/>
        <v>6.1883999999999995E-2</v>
      </c>
      <c r="G8" s="5">
        <f t="shared" si="0"/>
        <v>0.05</v>
      </c>
      <c r="H8" s="5">
        <f t="shared" si="2"/>
        <v>0.06</v>
      </c>
      <c r="I8" s="6">
        <f t="shared" si="1"/>
        <v>0</v>
      </c>
      <c r="J8" s="8"/>
    </row>
    <row r="9" spans="1:10" ht="14.45" x14ac:dyDescent="0.3">
      <c r="A9" s="4">
        <v>7.0000000000000007E-2</v>
      </c>
      <c r="B9" s="5">
        <v>0.02</v>
      </c>
      <c r="C9" s="5">
        <v>1.14E-2</v>
      </c>
      <c r="D9" s="5">
        <f t="shared" si="3"/>
        <v>3.1399999999999997E-2</v>
      </c>
      <c r="E9" s="5">
        <f t="shared" si="4"/>
        <v>2.1979999999999999E-3</v>
      </c>
      <c r="F9" s="5">
        <f t="shared" si="5"/>
        <v>7.2198000000000012E-2</v>
      </c>
      <c r="G9" s="5">
        <f t="shared" si="0"/>
        <v>0.05</v>
      </c>
      <c r="H9" s="5">
        <f t="shared" si="2"/>
        <v>7.0000000000000007E-2</v>
      </c>
      <c r="I9" s="6">
        <f t="shared" si="1"/>
        <v>0</v>
      </c>
      <c r="J9" s="8"/>
    </row>
    <row r="10" spans="1:10" ht="14.45" x14ac:dyDescent="0.3">
      <c r="A10" s="4">
        <v>0.08</v>
      </c>
      <c r="B10" s="5">
        <v>0.02</v>
      </c>
      <c r="C10" s="5">
        <v>1.14E-2</v>
      </c>
      <c r="D10" s="5">
        <f t="shared" si="3"/>
        <v>3.1399999999999997E-2</v>
      </c>
      <c r="E10" s="5">
        <f t="shared" si="4"/>
        <v>2.5119999999999999E-3</v>
      </c>
      <c r="F10" s="5">
        <f t="shared" si="5"/>
        <v>8.2512000000000002E-2</v>
      </c>
      <c r="G10" s="5">
        <f t="shared" si="0"/>
        <v>0.05</v>
      </c>
      <c r="H10" s="5">
        <f t="shared" si="2"/>
        <v>0.08</v>
      </c>
      <c r="I10" s="6">
        <f t="shared" si="1"/>
        <v>0</v>
      </c>
      <c r="J10" s="8"/>
    </row>
    <row r="11" spans="1:10" ht="14.45" x14ac:dyDescent="0.3">
      <c r="A11" s="4">
        <v>0.09</v>
      </c>
      <c r="B11" s="5">
        <v>0.02</v>
      </c>
      <c r="C11" s="5">
        <v>1.14E-2</v>
      </c>
      <c r="D11" s="5">
        <f t="shared" si="3"/>
        <v>3.1399999999999997E-2</v>
      </c>
      <c r="E11" s="5">
        <f t="shared" si="4"/>
        <v>2.8259999999999995E-3</v>
      </c>
      <c r="F11" s="5">
        <f t="shared" si="5"/>
        <v>9.2825999999999992E-2</v>
      </c>
      <c r="G11" s="5">
        <f t="shared" si="0"/>
        <v>0.05</v>
      </c>
      <c r="H11" s="5">
        <f t="shared" si="2"/>
        <v>0.09</v>
      </c>
      <c r="I11" s="6">
        <f t="shared" si="1"/>
        <v>0</v>
      </c>
      <c r="J11" s="8"/>
    </row>
    <row r="12" spans="1:10" ht="14.45" x14ac:dyDescent="0.3">
      <c r="A12" s="4">
        <v>0.1</v>
      </c>
      <c r="B12" s="5">
        <v>0.02</v>
      </c>
      <c r="C12" s="5">
        <v>1.14E-2</v>
      </c>
      <c r="D12" s="5">
        <f t="shared" si="3"/>
        <v>3.1399999999999997E-2</v>
      </c>
      <c r="E12" s="5">
        <f t="shared" si="4"/>
        <v>3.14E-3</v>
      </c>
      <c r="F12" s="5">
        <f t="shared" si="5"/>
        <v>0.10314000000000001</v>
      </c>
      <c r="G12" s="5">
        <f t="shared" si="0"/>
        <v>0.1</v>
      </c>
      <c r="H12" s="5">
        <f t="shared" si="2"/>
        <v>0.1</v>
      </c>
      <c r="I12" s="6">
        <f t="shared" si="1"/>
        <v>0</v>
      </c>
      <c r="J12" s="8"/>
    </row>
    <row r="13" spans="1:10" ht="14.45" x14ac:dyDescent="0.3">
      <c r="A13" s="4">
        <v>0.11</v>
      </c>
      <c r="B13" s="5">
        <v>0.02</v>
      </c>
      <c r="C13" s="5">
        <v>1.14E-2</v>
      </c>
      <c r="D13" s="5">
        <f t="shared" si="3"/>
        <v>3.1399999999999997E-2</v>
      </c>
      <c r="E13" s="5">
        <f t="shared" si="4"/>
        <v>3.4539999999999996E-3</v>
      </c>
      <c r="F13" s="5">
        <f t="shared" si="5"/>
        <v>0.113454</v>
      </c>
      <c r="G13" s="5">
        <f t="shared" si="0"/>
        <v>0.1</v>
      </c>
      <c r="H13" s="5">
        <f t="shared" si="2"/>
        <v>0.11</v>
      </c>
      <c r="I13" s="6">
        <f t="shared" si="1"/>
        <v>0</v>
      </c>
      <c r="J13" s="8"/>
    </row>
    <row r="14" spans="1:10" ht="14.45" x14ac:dyDescent="0.3">
      <c r="A14" s="4">
        <v>0.12</v>
      </c>
      <c r="B14" s="5">
        <v>0.02</v>
      </c>
      <c r="C14" s="5">
        <v>1.14E-2</v>
      </c>
      <c r="D14" s="5">
        <f t="shared" si="3"/>
        <v>3.1399999999999997E-2</v>
      </c>
      <c r="E14" s="5">
        <f t="shared" si="4"/>
        <v>3.7679999999999996E-3</v>
      </c>
      <c r="F14" s="5">
        <f t="shared" si="5"/>
        <v>0.12376799999999999</v>
      </c>
      <c r="G14" s="5">
        <f t="shared" si="0"/>
        <v>0.1</v>
      </c>
      <c r="H14" s="5">
        <f t="shared" si="2"/>
        <v>0.12</v>
      </c>
      <c r="I14" s="6">
        <f t="shared" si="1"/>
        <v>0</v>
      </c>
      <c r="J14" s="8"/>
    </row>
    <row r="15" spans="1:10" ht="14.45" x14ac:dyDescent="0.3">
      <c r="A15" s="4">
        <v>0.13</v>
      </c>
      <c r="B15" s="5">
        <v>0.02</v>
      </c>
      <c r="C15" s="5">
        <v>1.14E-2</v>
      </c>
      <c r="D15" s="5">
        <f t="shared" si="3"/>
        <v>3.1399999999999997E-2</v>
      </c>
      <c r="E15" s="5">
        <f t="shared" si="4"/>
        <v>4.0819999999999997E-3</v>
      </c>
      <c r="F15" s="5">
        <f t="shared" si="5"/>
        <v>0.13408200000000001</v>
      </c>
      <c r="G15" s="5">
        <f t="shared" si="0"/>
        <v>0.1</v>
      </c>
      <c r="H15" s="5">
        <f t="shared" si="2"/>
        <v>0.13</v>
      </c>
      <c r="I15" s="6">
        <f t="shared" si="1"/>
        <v>0</v>
      </c>
      <c r="J15" s="8"/>
    </row>
    <row r="16" spans="1:10" ht="14.45" x14ac:dyDescent="0.3">
      <c r="A16" s="4">
        <v>0.14000000000000001</v>
      </c>
      <c r="B16" s="5">
        <v>0.02</v>
      </c>
      <c r="C16" s="5">
        <v>1.14E-2</v>
      </c>
      <c r="D16" s="5">
        <f t="shared" si="3"/>
        <v>3.1399999999999997E-2</v>
      </c>
      <c r="E16" s="5">
        <f t="shared" si="4"/>
        <v>4.3959999999999997E-3</v>
      </c>
      <c r="F16" s="5">
        <f t="shared" si="5"/>
        <v>0.14439600000000002</v>
      </c>
      <c r="G16" s="5">
        <f t="shared" si="0"/>
        <v>0.1</v>
      </c>
      <c r="H16" s="5">
        <f t="shared" si="2"/>
        <v>0.14000000000000001</v>
      </c>
      <c r="I16" s="6">
        <f t="shared" si="1"/>
        <v>0</v>
      </c>
      <c r="J16" s="8"/>
    </row>
    <row r="17" spans="1:10" ht="14.45" x14ac:dyDescent="0.3">
      <c r="A17" s="4">
        <v>0.15</v>
      </c>
      <c r="B17" s="5">
        <v>0.02</v>
      </c>
      <c r="C17" s="5">
        <v>1.14E-2</v>
      </c>
      <c r="D17" s="5">
        <f t="shared" si="3"/>
        <v>3.1399999999999997E-2</v>
      </c>
      <c r="E17" s="5">
        <f t="shared" si="4"/>
        <v>4.7099999999999998E-3</v>
      </c>
      <c r="F17" s="5">
        <f t="shared" si="5"/>
        <v>0.15470999999999999</v>
      </c>
      <c r="G17" s="5">
        <f t="shared" si="0"/>
        <v>0.15000000000000002</v>
      </c>
      <c r="H17" s="5">
        <f t="shared" si="2"/>
        <v>0.15000000000000002</v>
      </c>
      <c r="I17" s="6">
        <f t="shared" si="1"/>
        <v>0</v>
      </c>
      <c r="J17" s="8"/>
    </row>
    <row r="18" spans="1:10" ht="14.45" x14ac:dyDescent="0.3">
      <c r="A18" s="4">
        <v>0.16</v>
      </c>
      <c r="B18" s="5">
        <v>0.02</v>
      </c>
      <c r="C18" s="5">
        <v>1.14E-2</v>
      </c>
      <c r="D18" s="5">
        <f t="shared" si="3"/>
        <v>3.1399999999999997E-2</v>
      </c>
      <c r="E18" s="5">
        <f t="shared" si="4"/>
        <v>5.0239999999999998E-3</v>
      </c>
      <c r="F18" s="5">
        <f t="shared" si="5"/>
        <v>0.165024</v>
      </c>
      <c r="G18" s="5">
        <f t="shared" ref="G18:G33" si="6">FLOOR(F18,0.05)</f>
        <v>0.15000000000000002</v>
      </c>
      <c r="H18" s="5">
        <f t="shared" si="2"/>
        <v>0.16</v>
      </c>
      <c r="I18" s="6">
        <f t="shared" si="1"/>
        <v>0</v>
      </c>
      <c r="J18" s="8"/>
    </row>
    <row r="19" spans="1:10" ht="14.45" x14ac:dyDescent="0.3">
      <c r="A19" s="4">
        <v>0.17</v>
      </c>
      <c r="B19" s="5">
        <v>0.02</v>
      </c>
      <c r="C19" s="5">
        <v>1.14E-2</v>
      </c>
      <c r="D19" s="5">
        <f t="shared" si="3"/>
        <v>3.1399999999999997E-2</v>
      </c>
      <c r="E19" s="5">
        <f t="shared" si="4"/>
        <v>5.3379999999999999E-3</v>
      </c>
      <c r="F19" s="5">
        <f t="shared" si="5"/>
        <v>0.17533800000000002</v>
      </c>
      <c r="G19" s="5">
        <f t="shared" si="6"/>
        <v>0.15000000000000002</v>
      </c>
      <c r="H19" s="5">
        <f t="shared" si="2"/>
        <v>0.17</v>
      </c>
      <c r="I19" s="6">
        <f t="shared" si="1"/>
        <v>0</v>
      </c>
      <c r="J19" s="8"/>
    </row>
    <row r="20" spans="1:10" ht="14.45" x14ac:dyDescent="0.3">
      <c r="A20" s="4">
        <v>0.18</v>
      </c>
      <c r="B20" s="5">
        <v>0.02</v>
      </c>
      <c r="C20" s="5">
        <v>1.14E-2</v>
      </c>
      <c r="D20" s="5">
        <f t="shared" si="3"/>
        <v>3.1399999999999997E-2</v>
      </c>
      <c r="E20" s="5">
        <f t="shared" si="4"/>
        <v>5.651999999999999E-3</v>
      </c>
      <c r="F20" s="5">
        <f t="shared" si="5"/>
        <v>0.18565199999999998</v>
      </c>
      <c r="G20" s="5">
        <f t="shared" si="6"/>
        <v>0.15000000000000002</v>
      </c>
      <c r="H20" s="5">
        <f t="shared" si="2"/>
        <v>0.18</v>
      </c>
      <c r="I20" s="6">
        <f t="shared" si="1"/>
        <v>0</v>
      </c>
      <c r="J20" s="8"/>
    </row>
    <row r="21" spans="1:10" ht="14.45" x14ac:dyDescent="0.3">
      <c r="A21" s="4">
        <v>0.19</v>
      </c>
      <c r="B21" s="5">
        <v>0.02</v>
      </c>
      <c r="C21" s="5">
        <v>1.14E-2</v>
      </c>
      <c r="D21" s="5">
        <f t="shared" si="3"/>
        <v>3.1399999999999997E-2</v>
      </c>
      <c r="E21" s="5">
        <f t="shared" si="4"/>
        <v>5.9659999999999999E-3</v>
      </c>
      <c r="F21" s="5">
        <f t="shared" si="5"/>
        <v>0.195966</v>
      </c>
      <c r="G21" s="5">
        <f t="shared" si="6"/>
        <v>0.15000000000000002</v>
      </c>
      <c r="H21" s="5">
        <f t="shared" si="2"/>
        <v>0.19</v>
      </c>
      <c r="I21" s="6">
        <f t="shared" si="1"/>
        <v>0</v>
      </c>
      <c r="J21" s="8"/>
    </row>
    <row r="22" spans="1:10" ht="14.45" x14ac:dyDescent="0.3">
      <c r="A22" s="4">
        <v>0.2</v>
      </c>
      <c r="B22" s="5">
        <v>0.02</v>
      </c>
      <c r="C22" s="5">
        <v>1.14E-2</v>
      </c>
      <c r="D22" s="5">
        <f t="shared" si="3"/>
        <v>3.1399999999999997E-2</v>
      </c>
      <c r="E22" s="5">
        <f t="shared" si="4"/>
        <v>6.28E-3</v>
      </c>
      <c r="F22" s="5">
        <f t="shared" si="5"/>
        <v>0.20628000000000002</v>
      </c>
      <c r="G22" s="5">
        <f t="shared" si="6"/>
        <v>0.2</v>
      </c>
      <c r="H22" s="5">
        <f t="shared" si="2"/>
        <v>0.2</v>
      </c>
      <c r="I22" s="6">
        <f t="shared" si="1"/>
        <v>0</v>
      </c>
      <c r="J22" s="8"/>
    </row>
    <row r="23" spans="1:10" ht="14.45" x14ac:dyDescent="0.3">
      <c r="A23" s="4">
        <v>0.21</v>
      </c>
      <c r="B23" s="5">
        <v>0.02</v>
      </c>
      <c r="C23" s="5">
        <v>1.14E-2</v>
      </c>
      <c r="D23" s="5">
        <f t="shared" si="3"/>
        <v>3.1399999999999997E-2</v>
      </c>
      <c r="E23" s="5">
        <f t="shared" si="4"/>
        <v>6.5939999999999992E-3</v>
      </c>
      <c r="F23" s="5">
        <f t="shared" si="5"/>
        <v>0.21659399999999998</v>
      </c>
      <c r="G23" s="5">
        <f t="shared" si="6"/>
        <v>0.2</v>
      </c>
      <c r="H23" s="5">
        <f t="shared" si="2"/>
        <v>0.21</v>
      </c>
      <c r="I23" s="6">
        <f t="shared" si="1"/>
        <v>0</v>
      </c>
      <c r="J23" s="8"/>
    </row>
    <row r="24" spans="1:10" ht="14.45" x14ac:dyDescent="0.3">
      <c r="A24" s="4">
        <v>0.22</v>
      </c>
      <c r="B24" s="5">
        <v>0.02</v>
      </c>
      <c r="C24" s="5">
        <v>1.14E-2</v>
      </c>
      <c r="D24" s="5">
        <f t="shared" si="3"/>
        <v>3.1399999999999997E-2</v>
      </c>
      <c r="E24" s="5">
        <f t="shared" si="4"/>
        <v>6.9079999999999992E-3</v>
      </c>
      <c r="F24" s="5">
        <f t="shared" si="5"/>
        <v>0.226908</v>
      </c>
      <c r="G24" s="5">
        <f t="shared" si="6"/>
        <v>0.2</v>
      </c>
      <c r="H24" s="5">
        <f t="shared" si="2"/>
        <v>0.22</v>
      </c>
      <c r="I24" s="6">
        <f t="shared" si="1"/>
        <v>0</v>
      </c>
      <c r="J24" s="8"/>
    </row>
    <row r="25" spans="1:10" ht="14.45" x14ac:dyDescent="0.3">
      <c r="A25" s="4">
        <v>0.23</v>
      </c>
      <c r="B25" s="5">
        <v>0.02</v>
      </c>
      <c r="C25" s="5">
        <v>1.14E-2</v>
      </c>
      <c r="D25" s="5">
        <f t="shared" si="3"/>
        <v>3.1399999999999997E-2</v>
      </c>
      <c r="E25" s="5">
        <f t="shared" si="4"/>
        <v>7.2220000000000001E-3</v>
      </c>
      <c r="F25" s="5">
        <f t="shared" si="5"/>
        <v>0.23722200000000002</v>
      </c>
      <c r="G25" s="5">
        <f t="shared" si="6"/>
        <v>0.2</v>
      </c>
      <c r="H25" s="5">
        <f t="shared" si="2"/>
        <v>0.23</v>
      </c>
      <c r="I25" s="6">
        <f t="shared" si="1"/>
        <v>0</v>
      </c>
      <c r="J25" s="8"/>
    </row>
    <row r="26" spans="1:10" ht="14.45" x14ac:dyDescent="0.3">
      <c r="A26" s="4">
        <v>0.24</v>
      </c>
      <c r="B26" s="5">
        <v>0.02</v>
      </c>
      <c r="C26" s="5">
        <v>1.14E-2</v>
      </c>
      <c r="D26" s="5">
        <f t="shared" si="3"/>
        <v>3.1399999999999997E-2</v>
      </c>
      <c r="E26" s="5">
        <f t="shared" si="4"/>
        <v>7.5359999999999993E-3</v>
      </c>
      <c r="F26" s="5">
        <f t="shared" si="5"/>
        <v>0.24753599999999998</v>
      </c>
      <c r="G26" s="5">
        <f t="shared" si="6"/>
        <v>0.2</v>
      </c>
      <c r="H26" s="5">
        <f t="shared" si="2"/>
        <v>0.24</v>
      </c>
      <c r="I26" s="6">
        <f t="shared" si="1"/>
        <v>0</v>
      </c>
      <c r="J26" s="8"/>
    </row>
    <row r="27" spans="1:10" ht="14.45" x14ac:dyDescent="0.3">
      <c r="A27" s="4">
        <v>0.25</v>
      </c>
      <c r="B27" s="5">
        <v>0.02</v>
      </c>
      <c r="C27" s="5">
        <v>1.14E-2</v>
      </c>
      <c r="D27" s="5">
        <f t="shared" si="3"/>
        <v>3.1399999999999997E-2</v>
      </c>
      <c r="E27" s="5">
        <f t="shared" si="4"/>
        <v>7.8499999999999993E-3</v>
      </c>
      <c r="F27" s="5">
        <f t="shared" si="5"/>
        <v>0.25785000000000002</v>
      </c>
      <c r="G27" s="5">
        <f t="shared" si="6"/>
        <v>0.25</v>
      </c>
      <c r="H27" s="5">
        <f t="shared" si="2"/>
        <v>0.25</v>
      </c>
      <c r="I27" s="6">
        <f t="shared" si="1"/>
        <v>0</v>
      </c>
      <c r="J27" s="8"/>
    </row>
    <row r="28" spans="1:10" ht="14.45" x14ac:dyDescent="0.3">
      <c r="A28" s="4">
        <v>0.26</v>
      </c>
      <c r="B28" s="5">
        <v>0.02</v>
      </c>
      <c r="C28" s="5">
        <v>1.14E-2</v>
      </c>
      <c r="D28" s="5">
        <f t="shared" si="3"/>
        <v>3.1399999999999997E-2</v>
      </c>
      <c r="E28" s="5">
        <f t="shared" si="4"/>
        <v>8.1639999999999994E-3</v>
      </c>
      <c r="F28" s="5">
        <f t="shared" si="5"/>
        <v>0.26816400000000001</v>
      </c>
      <c r="G28" s="5">
        <f t="shared" si="6"/>
        <v>0.25</v>
      </c>
      <c r="H28" s="5">
        <f t="shared" si="2"/>
        <v>0.26</v>
      </c>
      <c r="I28" s="6">
        <f t="shared" si="1"/>
        <v>0</v>
      </c>
      <c r="J28" s="8"/>
    </row>
    <row r="29" spans="1:10" ht="14.45" x14ac:dyDescent="0.3">
      <c r="A29" s="4">
        <v>0.27</v>
      </c>
      <c r="B29" s="5">
        <v>0.02</v>
      </c>
      <c r="C29" s="5">
        <v>1.14E-2</v>
      </c>
      <c r="D29" s="5">
        <f t="shared" si="3"/>
        <v>3.1399999999999997E-2</v>
      </c>
      <c r="E29" s="5">
        <f t="shared" si="4"/>
        <v>8.4779999999999994E-3</v>
      </c>
      <c r="F29" s="5">
        <f t="shared" si="5"/>
        <v>0.278478</v>
      </c>
      <c r="G29" s="5">
        <f t="shared" si="6"/>
        <v>0.25</v>
      </c>
      <c r="H29" s="5">
        <f t="shared" si="2"/>
        <v>0.27</v>
      </c>
      <c r="I29" s="6">
        <f t="shared" si="1"/>
        <v>0</v>
      </c>
      <c r="J29" s="8"/>
    </row>
    <row r="30" spans="1:10" ht="14.45" x14ac:dyDescent="0.3">
      <c r="A30" s="4">
        <v>0.28000000000000003</v>
      </c>
      <c r="B30" s="5">
        <v>0.02</v>
      </c>
      <c r="C30" s="5">
        <v>1.14E-2</v>
      </c>
      <c r="D30" s="5">
        <f t="shared" si="3"/>
        <v>3.1399999999999997E-2</v>
      </c>
      <c r="E30" s="5">
        <f t="shared" si="4"/>
        <v>8.7919999999999995E-3</v>
      </c>
      <c r="F30" s="5">
        <f t="shared" si="5"/>
        <v>0.28879200000000005</v>
      </c>
      <c r="G30" s="5">
        <f t="shared" si="6"/>
        <v>0.25</v>
      </c>
      <c r="H30" s="5">
        <f t="shared" si="2"/>
        <v>0.28000000000000003</v>
      </c>
      <c r="I30" s="6">
        <f t="shared" si="1"/>
        <v>0</v>
      </c>
      <c r="J30" s="8"/>
    </row>
    <row r="31" spans="1:10" ht="14.45" x14ac:dyDescent="0.3">
      <c r="A31" s="4">
        <v>0.28999999999999998</v>
      </c>
      <c r="B31" s="5">
        <v>0.02</v>
      </c>
      <c r="C31" s="5">
        <v>1.14E-2</v>
      </c>
      <c r="D31" s="5">
        <f t="shared" si="3"/>
        <v>3.1399999999999997E-2</v>
      </c>
      <c r="E31" s="5">
        <f t="shared" si="4"/>
        <v>9.1059999999999978E-3</v>
      </c>
      <c r="F31" s="5">
        <f t="shared" si="5"/>
        <v>0.29910599999999998</v>
      </c>
      <c r="G31" s="5">
        <f t="shared" si="6"/>
        <v>0.25</v>
      </c>
      <c r="H31" s="5">
        <f t="shared" si="2"/>
        <v>0.28999999999999998</v>
      </c>
      <c r="I31" s="6">
        <f t="shared" si="1"/>
        <v>0</v>
      </c>
      <c r="J31" s="8"/>
    </row>
    <row r="32" spans="1:10" ht="14.45" x14ac:dyDescent="0.3">
      <c r="A32" s="4">
        <v>0.3</v>
      </c>
      <c r="B32" s="5">
        <v>0.02</v>
      </c>
      <c r="C32" s="5">
        <v>1.14E-2</v>
      </c>
      <c r="D32" s="5">
        <f t="shared" si="3"/>
        <v>3.1399999999999997E-2</v>
      </c>
      <c r="E32" s="5">
        <f t="shared" si="4"/>
        <v>9.4199999999999996E-3</v>
      </c>
      <c r="F32" s="5">
        <f t="shared" si="5"/>
        <v>0.30941999999999997</v>
      </c>
      <c r="G32" s="5">
        <f t="shared" si="6"/>
        <v>0.30000000000000004</v>
      </c>
      <c r="H32" s="5">
        <f t="shared" si="2"/>
        <v>0.30000000000000004</v>
      </c>
      <c r="I32" s="6">
        <f t="shared" si="1"/>
        <v>0</v>
      </c>
      <c r="J32" s="8"/>
    </row>
    <row r="33" spans="1:10" ht="14.45" x14ac:dyDescent="0.3">
      <c r="A33" s="4">
        <v>0.31</v>
      </c>
      <c r="B33" s="5">
        <v>0.02</v>
      </c>
      <c r="C33" s="5">
        <v>1.14E-2</v>
      </c>
      <c r="D33" s="5">
        <f t="shared" si="3"/>
        <v>3.1399999999999997E-2</v>
      </c>
      <c r="E33" s="5">
        <f t="shared" si="4"/>
        <v>9.7339999999999996E-3</v>
      </c>
      <c r="F33" s="5">
        <f t="shared" si="5"/>
        <v>0.31973400000000002</v>
      </c>
      <c r="G33" s="5">
        <f t="shared" si="6"/>
        <v>0.30000000000000004</v>
      </c>
      <c r="H33" s="5">
        <f t="shared" si="2"/>
        <v>0.31</v>
      </c>
      <c r="I33" s="6">
        <f t="shared" si="1"/>
        <v>0</v>
      </c>
      <c r="J33" s="8"/>
    </row>
    <row r="34" spans="1:10" ht="14.45" x14ac:dyDescent="0.3">
      <c r="A34" s="4">
        <v>0.32</v>
      </c>
      <c r="B34" s="5">
        <v>0.02</v>
      </c>
      <c r="C34" s="5">
        <v>1.14E-2</v>
      </c>
      <c r="D34" s="5">
        <f t="shared" si="3"/>
        <v>3.1399999999999997E-2</v>
      </c>
      <c r="E34" s="5">
        <f t="shared" si="4"/>
        <v>1.0048E-2</v>
      </c>
      <c r="F34" s="5">
        <f t="shared" si="5"/>
        <v>0.33004800000000001</v>
      </c>
      <c r="G34" s="5">
        <f t="shared" ref="G34:G49" si="7">FLOOR(F34,0.05)</f>
        <v>0.30000000000000004</v>
      </c>
      <c r="H34" s="5">
        <f t="shared" si="2"/>
        <v>0.32</v>
      </c>
      <c r="I34" s="6">
        <f t="shared" si="1"/>
        <v>0</v>
      </c>
      <c r="J34" s="8"/>
    </row>
    <row r="35" spans="1:10" ht="14.45" x14ac:dyDescent="0.3">
      <c r="A35" s="4">
        <v>0.33</v>
      </c>
      <c r="B35" s="5">
        <v>0.02</v>
      </c>
      <c r="C35" s="5">
        <v>1.14E-2</v>
      </c>
      <c r="D35" s="5">
        <f t="shared" si="3"/>
        <v>3.1399999999999997E-2</v>
      </c>
      <c r="E35" s="5">
        <f t="shared" si="4"/>
        <v>1.0362E-2</v>
      </c>
      <c r="F35" s="5">
        <f t="shared" si="5"/>
        <v>0.340362</v>
      </c>
      <c r="G35" s="5">
        <f t="shared" si="7"/>
        <v>0.30000000000000004</v>
      </c>
      <c r="H35" s="5">
        <f t="shared" si="2"/>
        <v>0.33</v>
      </c>
      <c r="I35" s="6">
        <f t="shared" si="1"/>
        <v>0</v>
      </c>
      <c r="J35" s="8"/>
    </row>
    <row r="36" spans="1:10" ht="14.45" x14ac:dyDescent="0.3">
      <c r="A36" s="4">
        <v>0.34</v>
      </c>
      <c r="B36" s="5">
        <v>0.02</v>
      </c>
      <c r="C36" s="5">
        <v>1.14E-2</v>
      </c>
      <c r="D36" s="5">
        <f t="shared" si="3"/>
        <v>3.1399999999999997E-2</v>
      </c>
      <c r="E36" s="5">
        <f t="shared" si="4"/>
        <v>1.0676E-2</v>
      </c>
      <c r="F36" s="5">
        <f t="shared" si="5"/>
        <v>0.35067600000000004</v>
      </c>
      <c r="G36" s="5">
        <f t="shared" si="7"/>
        <v>0.35000000000000003</v>
      </c>
      <c r="H36" s="5">
        <f t="shared" si="2"/>
        <v>0.35000000000000003</v>
      </c>
      <c r="I36" s="6">
        <f t="shared" si="1"/>
        <v>1.0000000000000009E-2</v>
      </c>
      <c r="J36" s="8"/>
    </row>
    <row r="37" spans="1:10" ht="14.45" x14ac:dyDescent="0.3">
      <c r="A37" s="4">
        <v>0.35</v>
      </c>
      <c r="B37" s="5">
        <v>0.02</v>
      </c>
      <c r="C37" s="5">
        <v>1.14E-2</v>
      </c>
      <c r="D37" s="5">
        <f t="shared" si="3"/>
        <v>3.1399999999999997E-2</v>
      </c>
      <c r="E37" s="5">
        <f t="shared" si="4"/>
        <v>1.0989999999999998E-2</v>
      </c>
      <c r="F37" s="5">
        <f t="shared" si="5"/>
        <v>0.36098999999999998</v>
      </c>
      <c r="G37" s="5">
        <f t="shared" si="7"/>
        <v>0.35000000000000003</v>
      </c>
      <c r="H37" s="5">
        <f t="shared" si="2"/>
        <v>0.35000000000000003</v>
      </c>
      <c r="I37" s="6">
        <f t="shared" si="1"/>
        <v>0</v>
      </c>
      <c r="J37" s="8"/>
    </row>
    <row r="38" spans="1:10" ht="14.45" x14ac:dyDescent="0.3">
      <c r="A38" s="4">
        <v>0.36</v>
      </c>
      <c r="B38" s="5">
        <v>0.02</v>
      </c>
      <c r="C38" s="5">
        <v>1.14E-2</v>
      </c>
      <c r="D38" s="5">
        <f t="shared" si="3"/>
        <v>3.1399999999999997E-2</v>
      </c>
      <c r="E38" s="5">
        <f t="shared" si="4"/>
        <v>1.1303999999999998E-2</v>
      </c>
      <c r="F38" s="5">
        <f t="shared" si="5"/>
        <v>0.37130399999999997</v>
      </c>
      <c r="G38" s="5">
        <f t="shared" si="7"/>
        <v>0.35000000000000003</v>
      </c>
      <c r="H38" s="5">
        <f t="shared" si="2"/>
        <v>0.36</v>
      </c>
      <c r="I38" s="6">
        <f t="shared" si="1"/>
        <v>0</v>
      </c>
      <c r="J38" s="8"/>
    </row>
    <row r="39" spans="1:10" ht="14.45" x14ac:dyDescent="0.3">
      <c r="A39" s="4">
        <v>0.37</v>
      </c>
      <c r="B39" s="5">
        <v>0.02</v>
      </c>
      <c r="C39" s="5">
        <v>1.14E-2</v>
      </c>
      <c r="D39" s="5">
        <f t="shared" si="3"/>
        <v>3.1399999999999997E-2</v>
      </c>
      <c r="E39" s="5">
        <f t="shared" si="4"/>
        <v>1.1617999999999998E-2</v>
      </c>
      <c r="F39" s="5">
        <f t="shared" si="5"/>
        <v>0.38161800000000001</v>
      </c>
      <c r="G39" s="5">
        <f t="shared" si="7"/>
        <v>0.35000000000000003</v>
      </c>
      <c r="H39" s="5">
        <f t="shared" si="2"/>
        <v>0.37</v>
      </c>
      <c r="I39" s="6">
        <f t="shared" si="1"/>
        <v>0</v>
      </c>
      <c r="J39" s="8"/>
    </row>
    <row r="40" spans="1:10" ht="14.45" x14ac:dyDescent="0.3">
      <c r="A40" s="4">
        <v>0.38</v>
      </c>
      <c r="B40" s="5">
        <v>0.02</v>
      </c>
      <c r="C40" s="5">
        <v>1.14E-2</v>
      </c>
      <c r="D40" s="5">
        <f t="shared" si="3"/>
        <v>3.1399999999999997E-2</v>
      </c>
      <c r="E40" s="5">
        <f t="shared" si="4"/>
        <v>1.1932E-2</v>
      </c>
      <c r="F40" s="5">
        <f t="shared" si="5"/>
        <v>0.391932</v>
      </c>
      <c r="G40" s="5">
        <f t="shared" si="7"/>
        <v>0.35000000000000003</v>
      </c>
      <c r="H40" s="5">
        <f t="shared" si="2"/>
        <v>0.38</v>
      </c>
      <c r="I40" s="6">
        <f t="shared" si="1"/>
        <v>0</v>
      </c>
      <c r="J40" s="8"/>
    </row>
    <row r="41" spans="1:10" ht="14.45" x14ac:dyDescent="0.3">
      <c r="A41" s="4">
        <v>0.39</v>
      </c>
      <c r="B41" s="5">
        <v>0.02</v>
      </c>
      <c r="C41" s="5">
        <v>1.14E-2</v>
      </c>
      <c r="D41" s="5">
        <f t="shared" si="3"/>
        <v>3.1399999999999997E-2</v>
      </c>
      <c r="E41" s="5">
        <f t="shared" si="4"/>
        <v>1.2246E-2</v>
      </c>
      <c r="F41" s="5">
        <f t="shared" si="5"/>
        <v>0.40224599999999999</v>
      </c>
      <c r="G41" s="5">
        <f t="shared" si="7"/>
        <v>0.4</v>
      </c>
      <c r="H41" s="5">
        <f t="shared" si="2"/>
        <v>0.4</v>
      </c>
      <c r="I41" s="6">
        <f t="shared" si="1"/>
        <v>1.0000000000000009E-2</v>
      </c>
      <c r="J41" s="8"/>
    </row>
    <row r="42" spans="1:10" ht="14.45" x14ac:dyDescent="0.3">
      <c r="A42" s="4">
        <v>0.4</v>
      </c>
      <c r="B42" s="5">
        <v>0.02</v>
      </c>
      <c r="C42" s="5">
        <v>1.14E-2</v>
      </c>
      <c r="D42" s="5">
        <f t="shared" si="3"/>
        <v>3.1399999999999997E-2</v>
      </c>
      <c r="E42" s="5">
        <f t="shared" si="4"/>
        <v>1.256E-2</v>
      </c>
      <c r="F42" s="5">
        <f t="shared" si="5"/>
        <v>0.41256000000000004</v>
      </c>
      <c r="G42" s="5">
        <f t="shared" si="7"/>
        <v>0.4</v>
      </c>
      <c r="H42" s="5">
        <f t="shared" si="2"/>
        <v>0.4</v>
      </c>
      <c r="I42" s="6">
        <f t="shared" si="1"/>
        <v>0</v>
      </c>
      <c r="J42" s="8"/>
    </row>
    <row r="43" spans="1:10" ht="14.45" x14ac:dyDescent="0.3">
      <c r="A43" s="4">
        <v>0.41</v>
      </c>
      <c r="B43" s="5">
        <v>0.02</v>
      </c>
      <c r="C43" s="5">
        <v>1.14E-2</v>
      </c>
      <c r="D43" s="5">
        <f t="shared" si="3"/>
        <v>3.1399999999999997E-2</v>
      </c>
      <c r="E43" s="5">
        <f t="shared" si="4"/>
        <v>1.2873999999999998E-2</v>
      </c>
      <c r="F43" s="5">
        <f t="shared" si="5"/>
        <v>0.42287399999999997</v>
      </c>
      <c r="G43" s="5">
        <f t="shared" si="7"/>
        <v>0.4</v>
      </c>
      <c r="H43" s="5">
        <f t="shared" si="2"/>
        <v>0.41</v>
      </c>
      <c r="I43" s="6">
        <f t="shared" si="1"/>
        <v>0</v>
      </c>
      <c r="J43" s="8"/>
    </row>
    <row r="44" spans="1:10" ht="14.45" x14ac:dyDescent="0.3">
      <c r="A44" s="4">
        <v>0.42</v>
      </c>
      <c r="B44" s="5">
        <v>0.02</v>
      </c>
      <c r="C44" s="5">
        <v>1.14E-2</v>
      </c>
      <c r="D44" s="5">
        <f t="shared" si="3"/>
        <v>3.1399999999999997E-2</v>
      </c>
      <c r="E44" s="5">
        <f t="shared" si="4"/>
        <v>1.3187999999999998E-2</v>
      </c>
      <c r="F44" s="5">
        <f t="shared" si="5"/>
        <v>0.43318799999999996</v>
      </c>
      <c r="G44" s="5">
        <f t="shared" si="7"/>
        <v>0.4</v>
      </c>
      <c r="H44" s="5">
        <f t="shared" si="2"/>
        <v>0.42</v>
      </c>
      <c r="I44" s="6">
        <f t="shared" si="1"/>
        <v>0</v>
      </c>
      <c r="J44" s="8"/>
    </row>
    <row r="45" spans="1:10" ht="14.45" x14ac:dyDescent="0.3">
      <c r="A45" s="4">
        <v>0.43</v>
      </c>
      <c r="B45" s="5">
        <v>0.02</v>
      </c>
      <c r="C45" s="5">
        <v>1.14E-2</v>
      </c>
      <c r="D45" s="5">
        <f t="shared" si="3"/>
        <v>3.1399999999999997E-2</v>
      </c>
      <c r="E45" s="5">
        <f t="shared" si="4"/>
        <v>1.3501999999999998E-2</v>
      </c>
      <c r="F45" s="5">
        <f t="shared" si="5"/>
        <v>0.44350200000000001</v>
      </c>
      <c r="G45" s="5">
        <f t="shared" si="7"/>
        <v>0.4</v>
      </c>
      <c r="H45" s="5">
        <f t="shared" si="2"/>
        <v>0.43</v>
      </c>
      <c r="I45" s="6">
        <f t="shared" si="1"/>
        <v>0</v>
      </c>
      <c r="J45" s="8"/>
    </row>
    <row r="46" spans="1:10" ht="14.45" x14ac:dyDescent="0.3">
      <c r="A46" s="4">
        <v>0.44</v>
      </c>
      <c r="B46" s="5">
        <v>0.02</v>
      </c>
      <c r="C46" s="5">
        <v>1.14E-2</v>
      </c>
      <c r="D46" s="5">
        <f t="shared" si="3"/>
        <v>3.1399999999999997E-2</v>
      </c>
      <c r="E46" s="5">
        <f t="shared" si="4"/>
        <v>1.3815999999999998E-2</v>
      </c>
      <c r="F46" s="5">
        <f t="shared" si="5"/>
        <v>0.453816</v>
      </c>
      <c r="G46" s="5">
        <f t="shared" si="7"/>
        <v>0.45</v>
      </c>
      <c r="H46" s="5">
        <f t="shared" si="2"/>
        <v>0.45</v>
      </c>
      <c r="I46" s="6">
        <f t="shared" si="1"/>
        <v>1.0000000000000009E-2</v>
      </c>
      <c r="J46" s="8"/>
    </row>
    <row r="47" spans="1:10" ht="14.45" x14ac:dyDescent="0.3">
      <c r="A47" s="4">
        <v>0.45</v>
      </c>
      <c r="B47" s="5">
        <v>0.02</v>
      </c>
      <c r="C47" s="5">
        <v>1.14E-2</v>
      </c>
      <c r="D47" s="5">
        <f t="shared" si="3"/>
        <v>3.1399999999999997E-2</v>
      </c>
      <c r="E47" s="5">
        <f t="shared" si="4"/>
        <v>1.4129999999999998E-2</v>
      </c>
      <c r="F47" s="5">
        <f t="shared" si="5"/>
        <v>0.46412999999999999</v>
      </c>
      <c r="G47" s="5">
        <f t="shared" si="7"/>
        <v>0.45</v>
      </c>
      <c r="H47" s="5">
        <f t="shared" si="2"/>
        <v>0.45</v>
      </c>
      <c r="I47" s="6">
        <f t="shared" si="1"/>
        <v>0</v>
      </c>
      <c r="J47" s="8"/>
    </row>
    <row r="48" spans="1:10" ht="14.45" x14ac:dyDescent="0.3">
      <c r="A48" s="4">
        <v>0.46</v>
      </c>
      <c r="B48" s="5">
        <v>0.02</v>
      </c>
      <c r="C48" s="5">
        <v>1.14E-2</v>
      </c>
      <c r="D48" s="5">
        <f t="shared" si="3"/>
        <v>3.1399999999999997E-2</v>
      </c>
      <c r="E48" s="5">
        <f t="shared" si="4"/>
        <v>1.4444E-2</v>
      </c>
      <c r="F48" s="5">
        <f t="shared" si="5"/>
        <v>0.47444400000000003</v>
      </c>
      <c r="G48" s="5">
        <f t="shared" si="7"/>
        <v>0.45</v>
      </c>
      <c r="H48" s="5">
        <f t="shared" si="2"/>
        <v>0.46</v>
      </c>
      <c r="I48" s="6">
        <f t="shared" si="1"/>
        <v>0</v>
      </c>
      <c r="J48" s="8"/>
    </row>
    <row r="49" spans="1:10" ht="14.45" x14ac:dyDescent="0.3">
      <c r="A49" s="4">
        <v>0.47</v>
      </c>
      <c r="B49" s="5">
        <v>0.02</v>
      </c>
      <c r="C49" s="5">
        <v>1.14E-2</v>
      </c>
      <c r="D49" s="5">
        <f t="shared" si="3"/>
        <v>3.1399999999999997E-2</v>
      </c>
      <c r="E49" s="5">
        <f t="shared" si="4"/>
        <v>1.4757999999999999E-2</v>
      </c>
      <c r="F49" s="5">
        <f t="shared" si="5"/>
        <v>0.48475799999999997</v>
      </c>
      <c r="G49" s="5">
        <f t="shared" si="7"/>
        <v>0.45</v>
      </c>
      <c r="H49" s="5">
        <f t="shared" si="2"/>
        <v>0.47</v>
      </c>
      <c r="I49" s="6">
        <f t="shared" si="1"/>
        <v>0</v>
      </c>
      <c r="J49" s="8"/>
    </row>
    <row r="50" spans="1:10" ht="14.45" x14ac:dyDescent="0.3">
      <c r="A50" s="4">
        <v>0.48</v>
      </c>
      <c r="B50" s="5">
        <v>0.02</v>
      </c>
      <c r="C50" s="5">
        <v>1.14E-2</v>
      </c>
      <c r="D50" s="5">
        <f t="shared" si="3"/>
        <v>3.1399999999999997E-2</v>
      </c>
      <c r="E50" s="5">
        <f t="shared" si="4"/>
        <v>1.5071999999999999E-2</v>
      </c>
      <c r="F50" s="5">
        <f t="shared" si="5"/>
        <v>0.49507199999999996</v>
      </c>
      <c r="G50" s="5">
        <f t="shared" ref="G50:G65" si="8">FLOOR(F50,0.05)</f>
        <v>0.45</v>
      </c>
      <c r="H50" s="5">
        <f t="shared" si="2"/>
        <v>0.48</v>
      </c>
      <c r="I50" s="6">
        <f t="shared" si="1"/>
        <v>0</v>
      </c>
      <c r="J50" s="8"/>
    </row>
    <row r="51" spans="1:10" ht="14.45" x14ac:dyDescent="0.3">
      <c r="A51" s="4">
        <v>0.49</v>
      </c>
      <c r="B51" s="5">
        <v>0.02</v>
      </c>
      <c r="C51" s="5">
        <v>1.14E-2</v>
      </c>
      <c r="D51" s="5">
        <f t="shared" si="3"/>
        <v>3.1399999999999997E-2</v>
      </c>
      <c r="E51" s="5">
        <f t="shared" si="4"/>
        <v>1.5385999999999999E-2</v>
      </c>
      <c r="F51" s="5">
        <f t="shared" si="5"/>
        <v>0.505386</v>
      </c>
      <c r="G51" s="5">
        <f t="shared" si="8"/>
        <v>0.5</v>
      </c>
      <c r="H51" s="5">
        <f t="shared" si="2"/>
        <v>0.5</v>
      </c>
      <c r="I51" s="6">
        <f t="shared" si="1"/>
        <v>1.0000000000000009E-2</v>
      </c>
      <c r="J51" s="8"/>
    </row>
    <row r="52" spans="1:10" ht="14.45" x14ac:dyDescent="0.3">
      <c r="A52" s="4">
        <v>0.5</v>
      </c>
      <c r="B52" s="5">
        <v>0.02</v>
      </c>
      <c r="C52" s="5">
        <v>1.14E-2</v>
      </c>
      <c r="D52" s="5">
        <f>B52+C52</f>
        <v>3.1399999999999997E-2</v>
      </c>
      <c r="E52" s="5">
        <f>A52*D52</f>
        <v>1.5699999999999999E-2</v>
      </c>
      <c r="F52" s="5">
        <f>A52+E52</f>
        <v>0.51570000000000005</v>
      </c>
      <c r="G52" s="5">
        <f t="shared" si="8"/>
        <v>0.5</v>
      </c>
      <c r="H52" s="5">
        <f t="shared" si="2"/>
        <v>0.5</v>
      </c>
      <c r="I52" s="6">
        <f t="shared" si="1"/>
        <v>0</v>
      </c>
      <c r="J52" s="8"/>
    </row>
    <row r="53" spans="1:10" ht="14.45" x14ac:dyDescent="0.3">
      <c r="A53" s="4">
        <v>0.5</v>
      </c>
      <c r="B53" s="5">
        <v>0.02</v>
      </c>
      <c r="C53" s="5">
        <v>1.14E-2</v>
      </c>
      <c r="D53" s="5">
        <f>B53+C53</f>
        <v>3.1399999999999997E-2</v>
      </c>
      <c r="E53" s="5">
        <f>A53*D53</f>
        <v>1.5699999999999999E-2</v>
      </c>
      <c r="F53" s="5">
        <f>A53+E53</f>
        <v>0.51570000000000005</v>
      </c>
      <c r="G53" s="5">
        <f t="shared" si="8"/>
        <v>0.5</v>
      </c>
      <c r="H53" s="5">
        <f t="shared" si="2"/>
        <v>0.5</v>
      </c>
      <c r="I53" s="6">
        <f t="shared" si="1"/>
        <v>0</v>
      </c>
      <c r="J53" s="8"/>
    </row>
    <row r="54" spans="1:10" ht="14.45" x14ac:dyDescent="0.3">
      <c r="A54" s="4">
        <v>0.51</v>
      </c>
      <c r="B54" s="5">
        <v>0.02</v>
      </c>
      <c r="C54" s="5">
        <v>1.14E-2</v>
      </c>
      <c r="D54" s="5">
        <f t="shared" ref="D54:D117" si="9">B54+C54</f>
        <v>3.1399999999999997E-2</v>
      </c>
      <c r="E54" s="5">
        <f t="shared" ref="E54:E117" si="10">A54*D54</f>
        <v>1.6014E-2</v>
      </c>
      <c r="F54" s="5">
        <f t="shared" ref="F54:F117" si="11">A54+E54</f>
        <v>0.52601399999999998</v>
      </c>
      <c r="G54" s="5">
        <f t="shared" si="8"/>
        <v>0.5</v>
      </c>
      <c r="H54" s="5">
        <f t="shared" si="2"/>
        <v>0.51</v>
      </c>
      <c r="I54" s="6">
        <f t="shared" si="1"/>
        <v>0</v>
      </c>
      <c r="J54" s="8"/>
    </row>
    <row r="55" spans="1:10" ht="14.45" x14ac:dyDescent="0.3">
      <c r="A55" s="4">
        <v>0.52</v>
      </c>
      <c r="B55" s="5">
        <v>0.02</v>
      </c>
      <c r="C55" s="5">
        <v>1.14E-2</v>
      </c>
      <c r="D55" s="5">
        <f t="shared" si="9"/>
        <v>3.1399999999999997E-2</v>
      </c>
      <c r="E55" s="5">
        <f t="shared" si="10"/>
        <v>1.6327999999999999E-2</v>
      </c>
      <c r="F55" s="5">
        <f t="shared" si="11"/>
        <v>0.53632800000000003</v>
      </c>
      <c r="G55" s="5">
        <f t="shared" si="8"/>
        <v>0.5</v>
      </c>
      <c r="H55" s="5">
        <f t="shared" si="2"/>
        <v>0.52</v>
      </c>
      <c r="I55" s="6">
        <f t="shared" si="1"/>
        <v>0</v>
      </c>
      <c r="J55" s="8"/>
    </row>
    <row r="56" spans="1:10" ht="14.45" x14ac:dyDescent="0.3">
      <c r="A56" s="4">
        <v>0.53</v>
      </c>
      <c r="B56" s="5">
        <v>0.02</v>
      </c>
      <c r="C56" s="5">
        <v>1.14E-2</v>
      </c>
      <c r="D56" s="5">
        <f t="shared" si="9"/>
        <v>3.1399999999999997E-2</v>
      </c>
      <c r="E56" s="5">
        <f t="shared" si="10"/>
        <v>1.6642000000000001E-2</v>
      </c>
      <c r="F56" s="5">
        <f t="shared" si="11"/>
        <v>0.54664200000000007</v>
      </c>
      <c r="G56" s="5">
        <f t="shared" si="8"/>
        <v>0.5</v>
      </c>
      <c r="H56" s="5">
        <f t="shared" si="2"/>
        <v>0.53</v>
      </c>
      <c r="I56" s="6">
        <f t="shared" si="1"/>
        <v>0</v>
      </c>
      <c r="J56" s="8"/>
    </row>
    <row r="57" spans="1:10" ht="14.45" x14ac:dyDescent="0.3">
      <c r="A57" s="4">
        <v>0.54</v>
      </c>
      <c r="B57" s="5">
        <v>0.02</v>
      </c>
      <c r="C57" s="5">
        <v>1.14E-2</v>
      </c>
      <c r="D57" s="5">
        <f t="shared" si="9"/>
        <v>3.1399999999999997E-2</v>
      </c>
      <c r="E57" s="5">
        <f t="shared" si="10"/>
        <v>1.6955999999999999E-2</v>
      </c>
      <c r="F57" s="5">
        <f t="shared" si="11"/>
        <v>0.55695600000000001</v>
      </c>
      <c r="G57" s="5">
        <f t="shared" si="8"/>
        <v>0.55000000000000004</v>
      </c>
      <c r="H57" s="5">
        <f t="shared" si="2"/>
        <v>0.55000000000000004</v>
      </c>
      <c r="I57" s="6">
        <f t="shared" si="1"/>
        <v>1.0000000000000009E-2</v>
      </c>
      <c r="J57" s="8"/>
    </row>
    <row r="58" spans="1:10" ht="14.45" x14ac:dyDescent="0.3">
      <c r="A58" s="4">
        <v>0.55000000000000004</v>
      </c>
      <c r="B58" s="5">
        <v>0.02</v>
      </c>
      <c r="C58" s="5">
        <v>1.14E-2</v>
      </c>
      <c r="D58" s="5">
        <f t="shared" si="9"/>
        <v>3.1399999999999997E-2</v>
      </c>
      <c r="E58" s="5">
        <f t="shared" si="10"/>
        <v>1.7270000000000001E-2</v>
      </c>
      <c r="F58" s="5">
        <f t="shared" si="11"/>
        <v>0.56727000000000005</v>
      </c>
      <c r="G58" s="5">
        <f t="shared" si="8"/>
        <v>0.55000000000000004</v>
      </c>
      <c r="H58" s="5">
        <f t="shared" si="2"/>
        <v>0.55000000000000004</v>
      </c>
      <c r="I58" s="6">
        <f t="shared" si="1"/>
        <v>0</v>
      </c>
      <c r="J58" s="8"/>
    </row>
    <row r="59" spans="1:10" ht="14.45" x14ac:dyDescent="0.3">
      <c r="A59" s="4">
        <v>0.56000000000000005</v>
      </c>
      <c r="B59" s="5">
        <v>0.02</v>
      </c>
      <c r="C59" s="5">
        <v>1.14E-2</v>
      </c>
      <c r="D59" s="5">
        <f t="shared" si="9"/>
        <v>3.1399999999999997E-2</v>
      </c>
      <c r="E59" s="5">
        <f t="shared" si="10"/>
        <v>1.7583999999999999E-2</v>
      </c>
      <c r="F59" s="5">
        <f t="shared" si="11"/>
        <v>0.5775840000000001</v>
      </c>
      <c r="G59" s="5">
        <f t="shared" si="8"/>
        <v>0.55000000000000004</v>
      </c>
      <c r="H59" s="5">
        <f t="shared" si="2"/>
        <v>0.56000000000000005</v>
      </c>
      <c r="I59" s="6">
        <f t="shared" si="1"/>
        <v>0</v>
      </c>
      <c r="J59" s="8"/>
    </row>
    <row r="60" spans="1:10" ht="14.45" x14ac:dyDescent="0.3">
      <c r="A60" s="4">
        <v>0.56999999999999995</v>
      </c>
      <c r="B60" s="5">
        <v>0.02</v>
      </c>
      <c r="C60" s="5">
        <v>1.14E-2</v>
      </c>
      <c r="D60" s="5">
        <f t="shared" si="9"/>
        <v>3.1399999999999997E-2</v>
      </c>
      <c r="E60" s="5">
        <f t="shared" si="10"/>
        <v>1.7897999999999997E-2</v>
      </c>
      <c r="F60" s="5">
        <f t="shared" si="11"/>
        <v>0.58789799999999992</v>
      </c>
      <c r="G60" s="5">
        <f t="shared" si="8"/>
        <v>0.55000000000000004</v>
      </c>
      <c r="H60" s="5">
        <f t="shared" si="2"/>
        <v>0.56999999999999995</v>
      </c>
      <c r="I60" s="6">
        <f t="shared" si="1"/>
        <v>0</v>
      </c>
      <c r="J60" s="8"/>
    </row>
    <row r="61" spans="1:10" ht="14.45" x14ac:dyDescent="0.3">
      <c r="A61" s="4">
        <v>0.57999999999999996</v>
      </c>
      <c r="B61" s="5">
        <v>0.02</v>
      </c>
      <c r="C61" s="5">
        <v>1.14E-2</v>
      </c>
      <c r="D61" s="5">
        <f t="shared" si="9"/>
        <v>3.1399999999999997E-2</v>
      </c>
      <c r="E61" s="5">
        <f t="shared" si="10"/>
        <v>1.8211999999999996E-2</v>
      </c>
      <c r="F61" s="5">
        <f t="shared" si="11"/>
        <v>0.59821199999999997</v>
      </c>
      <c r="G61" s="5">
        <f t="shared" si="8"/>
        <v>0.55000000000000004</v>
      </c>
      <c r="H61" s="5">
        <f t="shared" si="2"/>
        <v>0.57999999999999996</v>
      </c>
      <c r="I61" s="6">
        <f t="shared" si="1"/>
        <v>0</v>
      </c>
      <c r="J61" s="8"/>
    </row>
    <row r="62" spans="1:10" ht="14.45" x14ac:dyDescent="0.3">
      <c r="A62" s="4">
        <v>0.59</v>
      </c>
      <c r="B62" s="5">
        <v>0.02</v>
      </c>
      <c r="C62" s="5">
        <v>1.14E-2</v>
      </c>
      <c r="D62" s="5">
        <f t="shared" si="9"/>
        <v>3.1399999999999997E-2</v>
      </c>
      <c r="E62" s="5">
        <f t="shared" si="10"/>
        <v>1.8525999999999997E-2</v>
      </c>
      <c r="F62" s="5">
        <f t="shared" si="11"/>
        <v>0.60852600000000001</v>
      </c>
      <c r="G62" s="5">
        <f t="shared" si="8"/>
        <v>0.60000000000000009</v>
      </c>
      <c r="H62" s="5">
        <f t="shared" si="2"/>
        <v>0.60000000000000009</v>
      </c>
      <c r="I62" s="6">
        <f t="shared" si="1"/>
        <v>1.000000000000012E-2</v>
      </c>
      <c r="J62" s="8"/>
    </row>
    <row r="63" spans="1:10" ht="14.45" x14ac:dyDescent="0.3">
      <c r="A63" s="4">
        <v>0.6</v>
      </c>
      <c r="B63" s="5">
        <v>0.02</v>
      </c>
      <c r="C63" s="5">
        <v>1.14E-2</v>
      </c>
      <c r="D63" s="5">
        <f t="shared" si="9"/>
        <v>3.1399999999999997E-2</v>
      </c>
      <c r="E63" s="5">
        <f t="shared" si="10"/>
        <v>1.8839999999999999E-2</v>
      </c>
      <c r="F63" s="5">
        <f t="shared" si="11"/>
        <v>0.61883999999999995</v>
      </c>
      <c r="G63" s="5">
        <f t="shared" si="8"/>
        <v>0.60000000000000009</v>
      </c>
      <c r="H63" s="5">
        <f t="shared" si="2"/>
        <v>0.60000000000000009</v>
      </c>
      <c r="I63" s="6">
        <f t="shared" si="1"/>
        <v>0</v>
      </c>
      <c r="J63" s="8"/>
    </row>
    <row r="64" spans="1:10" ht="14.45" x14ac:dyDescent="0.3">
      <c r="A64" s="4">
        <v>0.61</v>
      </c>
      <c r="B64" s="5">
        <v>0.02</v>
      </c>
      <c r="C64" s="5">
        <v>1.14E-2</v>
      </c>
      <c r="D64" s="5">
        <f t="shared" si="9"/>
        <v>3.1399999999999997E-2</v>
      </c>
      <c r="E64" s="5">
        <f t="shared" si="10"/>
        <v>1.9153999999999997E-2</v>
      </c>
      <c r="F64" s="5">
        <f t="shared" si="11"/>
        <v>0.62915399999999999</v>
      </c>
      <c r="G64" s="5">
        <f t="shared" si="8"/>
        <v>0.60000000000000009</v>
      </c>
      <c r="H64" s="5">
        <f t="shared" si="2"/>
        <v>0.61</v>
      </c>
      <c r="I64" s="6">
        <f t="shared" si="1"/>
        <v>0</v>
      </c>
      <c r="J64" s="8"/>
    </row>
    <row r="65" spans="1:10" ht="14.45" x14ac:dyDescent="0.3">
      <c r="A65" s="4">
        <v>0.62</v>
      </c>
      <c r="B65" s="5">
        <v>0.02</v>
      </c>
      <c r="C65" s="5">
        <v>1.14E-2</v>
      </c>
      <c r="D65" s="5">
        <f t="shared" si="9"/>
        <v>3.1399999999999997E-2</v>
      </c>
      <c r="E65" s="5">
        <f t="shared" si="10"/>
        <v>1.9467999999999999E-2</v>
      </c>
      <c r="F65" s="5">
        <f t="shared" si="11"/>
        <v>0.63946800000000004</v>
      </c>
      <c r="G65" s="5">
        <f t="shared" si="8"/>
        <v>0.60000000000000009</v>
      </c>
      <c r="H65" s="5">
        <f t="shared" si="2"/>
        <v>0.62</v>
      </c>
      <c r="I65" s="6">
        <f t="shared" si="1"/>
        <v>0</v>
      </c>
      <c r="J65" s="8"/>
    </row>
    <row r="66" spans="1:10" ht="14.45" x14ac:dyDescent="0.3">
      <c r="A66" s="4">
        <v>0.63</v>
      </c>
      <c r="B66" s="5">
        <v>0.02</v>
      </c>
      <c r="C66" s="5">
        <v>1.14E-2</v>
      </c>
      <c r="D66" s="5">
        <f t="shared" si="9"/>
        <v>3.1399999999999997E-2</v>
      </c>
      <c r="E66" s="5">
        <f t="shared" si="10"/>
        <v>1.9781999999999998E-2</v>
      </c>
      <c r="F66" s="5">
        <f t="shared" si="11"/>
        <v>0.64978199999999997</v>
      </c>
      <c r="G66" s="5">
        <f t="shared" ref="G66:G129" si="12">FLOOR(F66,0.05)</f>
        <v>0.60000000000000009</v>
      </c>
      <c r="H66" s="5">
        <f t="shared" si="2"/>
        <v>0.63</v>
      </c>
      <c r="I66" s="6">
        <f t="shared" ref="I66:I129" si="13">H66-A66</f>
        <v>0</v>
      </c>
      <c r="J66" s="8"/>
    </row>
    <row r="67" spans="1:10" ht="14.45" x14ac:dyDescent="0.3">
      <c r="A67" s="4">
        <v>0.64</v>
      </c>
      <c r="B67" s="5">
        <v>0.02</v>
      </c>
      <c r="C67" s="5">
        <v>1.14E-2</v>
      </c>
      <c r="D67" s="5">
        <f t="shared" si="9"/>
        <v>3.1399999999999997E-2</v>
      </c>
      <c r="E67" s="5">
        <f t="shared" si="10"/>
        <v>2.0095999999999999E-2</v>
      </c>
      <c r="F67" s="5">
        <f t="shared" si="11"/>
        <v>0.66009600000000002</v>
      </c>
      <c r="G67" s="5">
        <f t="shared" si="12"/>
        <v>0.65</v>
      </c>
      <c r="H67" s="5">
        <f t="shared" si="2"/>
        <v>0.65</v>
      </c>
      <c r="I67" s="6">
        <f t="shared" si="13"/>
        <v>1.0000000000000009E-2</v>
      </c>
      <c r="J67" s="8"/>
    </row>
    <row r="68" spans="1:10" ht="14.45" x14ac:dyDescent="0.3">
      <c r="A68" s="4">
        <v>0.65</v>
      </c>
      <c r="B68" s="5">
        <v>0.02</v>
      </c>
      <c r="C68" s="5">
        <v>1.14E-2</v>
      </c>
      <c r="D68" s="5">
        <f t="shared" si="9"/>
        <v>3.1399999999999997E-2</v>
      </c>
      <c r="E68" s="5">
        <f t="shared" si="10"/>
        <v>2.0409999999999998E-2</v>
      </c>
      <c r="F68" s="5">
        <f t="shared" si="11"/>
        <v>0.67041000000000006</v>
      </c>
      <c r="G68" s="5">
        <f t="shared" si="12"/>
        <v>0.65</v>
      </c>
      <c r="H68" s="5">
        <f t="shared" ref="H68:H131" si="14">IF((FLOOR(G68,0.05))&lt;A68,A68,FLOOR(G68,0.05))</f>
        <v>0.65</v>
      </c>
      <c r="I68" s="6">
        <f t="shared" si="13"/>
        <v>0</v>
      </c>
      <c r="J68" s="8"/>
    </row>
    <row r="69" spans="1:10" ht="14.45" x14ac:dyDescent="0.3">
      <c r="A69" s="4">
        <v>0.66</v>
      </c>
      <c r="B69" s="5">
        <v>0.02</v>
      </c>
      <c r="C69" s="5">
        <v>1.14E-2</v>
      </c>
      <c r="D69" s="5">
        <f t="shared" si="9"/>
        <v>3.1399999999999997E-2</v>
      </c>
      <c r="E69" s="5">
        <f t="shared" si="10"/>
        <v>2.0723999999999999E-2</v>
      </c>
      <c r="F69" s="5">
        <f t="shared" si="11"/>
        <v>0.680724</v>
      </c>
      <c r="G69" s="5">
        <f t="shared" si="12"/>
        <v>0.65</v>
      </c>
      <c r="H69" s="5">
        <f t="shared" si="14"/>
        <v>0.66</v>
      </c>
      <c r="I69" s="6">
        <f t="shared" si="13"/>
        <v>0</v>
      </c>
      <c r="J69" s="8"/>
    </row>
    <row r="70" spans="1:10" ht="14.45" x14ac:dyDescent="0.3">
      <c r="A70" s="4">
        <v>0.67</v>
      </c>
      <c r="B70" s="5">
        <v>0.02</v>
      </c>
      <c r="C70" s="5">
        <v>1.14E-2</v>
      </c>
      <c r="D70" s="5">
        <f t="shared" si="9"/>
        <v>3.1399999999999997E-2</v>
      </c>
      <c r="E70" s="5">
        <f t="shared" si="10"/>
        <v>2.1038000000000001E-2</v>
      </c>
      <c r="F70" s="5">
        <f t="shared" si="11"/>
        <v>0.69103800000000004</v>
      </c>
      <c r="G70" s="5">
        <f t="shared" si="12"/>
        <v>0.65</v>
      </c>
      <c r="H70" s="5">
        <f t="shared" si="14"/>
        <v>0.67</v>
      </c>
      <c r="I70" s="6">
        <f t="shared" si="13"/>
        <v>0</v>
      </c>
      <c r="J70" s="8"/>
    </row>
    <row r="71" spans="1:10" ht="14.45" x14ac:dyDescent="0.3">
      <c r="A71" s="4">
        <v>0.68</v>
      </c>
      <c r="B71" s="5">
        <v>0.02</v>
      </c>
      <c r="C71" s="5">
        <v>1.14E-2</v>
      </c>
      <c r="D71" s="5">
        <f t="shared" si="9"/>
        <v>3.1399999999999997E-2</v>
      </c>
      <c r="E71" s="5">
        <f t="shared" si="10"/>
        <v>2.1351999999999999E-2</v>
      </c>
      <c r="F71" s="5">
        <f t="shared" si="11"/>
        <v>0.70135200000000009</v>
      </c>
      <c r="G71" s="5">
        <f t="shared" si="12"/>
        <v>0.70000000000000007</v>
      </c>
      <c r="H71" s="5">
        <f t="shared" si="14"/>
        <v>0.70000000000000007</v>
      </c>
      <c r="I71" s="6">
        <f t="shared" si="13"/>
        <v>2.0000000000000018E-2</v>
      </c>
      <c r="J71" s="8"/>
    </row>
    <row r="72" spans="1:10" ht="14.45" x14ac:dyDescent="0.3">
      <c r="A72" s="4">
        <v>0.69</v>
      </c>
      <c r="B72" s="5">
        <v>0.02</v>
      </c>
      <c r="C72" s="5">
        <v>1.14E-2</v>
      </c>
      <c r="D72" s="5">
        <f t="shared" si="9"/>
        <v>3.1399999999999997E-2</v>
      </c>
      <c r="E72" s="5">
        <f t="shared" si="10"/>
        <v>2.1665999999999998E-2</v>
      </c>
      <c r="F72" s="5">
        <f t="shared" si="11"/>
        <v>0.71166599999999991</v>
      </c>
      <c r="G72" s="5">
        <f t="shared" si="12"/>
        <v>0.70000000000000007</v>
      </c>
      <c r="H72" s="5">
        <f t="shared" si="14"/>
        <v>0.70000000000000007</v>
      </c>
      <c r="I72" s="6">
        <f t="shared" si="13"/>
        <v>1.000000000000012E-2</v>
      </c>
      <c r="J72" s="8"/>
    </row>
    <row r="73" spans="1:10" ht="14.45" x14ac:dyDescent="0.3">
      <c r="A73" s="4">
        <v>0.7</v>
      </c>
      <c r="B73" s="5">
        <v>0.02</v>
      </c>
      <c r="C73" s="5">
        <v>1.14E-2</v>
      </c>
      <c r="D73" s="5">
        <f t="shared" si="9"/>
        <v>3.1399999999999997E-2</v>
      </c>
      <c r="E73" s="5">
        <f t="shared" si="10"/>
        <v>2.1979999999999996E-2</v>
      </c>
      <c r="F73" s="5">
        <f t="shared" si="11"/>
        <v>0.72197999999999996</v>
      </c>
      <c r="G73" s="5">
        <f t="shared" si="12"/>
        <v>0.70000000000000007</v>
      </c>
      <c r="H73" s="5">
        <f t="shared" si="14"/>
        <v>0.70000000000000007</v>
      </c>
      <c r="I73" s="6">
        <f t="shared" si="13"/>
        <v>0</v>
      </c>
      <c r="J73" s="8"/>
    </row>
    <row r="74" spans="1:10" ht="14.45" x14ac:dyDescent="0.3">
      <c r="A74" s="4">
        <v>0.71</v>
      </c>
      <c r="B74" s="5">
        <v>0.02</v>
      </c>
      <c r="C74" s="5">
        <v>1.14E-2</v>
      </c>
      <c r="D74" s="5">
        <f t="shared" si="9"/>
        <v>3.1399999999999997E-2</v>
      </c>
      <c r="E74" s="5">
        <f t="shared" si="10"/>
        <v>2.2293999999999998E-2</v>
      </c>
      <c r="F74" s="5">
        <f t="shared" si="11"/>
        <v>0.732294</v>
      </c>
      <c r="G74" s="5">
        <f t="shared" si="12"/>
        <v>0.70000000000000007</v>
      </c>
      <c r="H74" s="5">
        <f t="shared" si="14"/>
        <v>0.71</v>
      </c>
      <c r="I74" s="6">
        <f t="shared" si="13"/>
        <v>0</v>
      </c>
      <c r="J74" s="8"/>
    </row>
    <row r="75" spans="1:10" ht="14.45" x14ac:dyDescent="0.3">
      <c r="A75" s="4">
        <v>0.72</v>
      </c>
      <c r="B75" s="5">
        <v>0.02</v>
      </c>
      <c r="C75" s="5">
        <v>1.14E-2</v>
      </c>
      <c r="D75" s="5">
        <f t="shared" si="9"/>
        <v>3.1399999999999997E-2</v>
      </c>
      <c r="E75" s="5">
        <f t="shared" si="10"/>
        <v>2.2607999999999996E-2</v>
      </c>
      <c r="F75" s="5">
        <f t="shared" si="11"/>
        <v>0.74260799999999993</v>
      </c>
      <c r="G75" s="5">
        <f t="shared" si="12"/>
        <v>0.70000000000000007</v>
      </c>
      <c r="H75" s="5">
        <f t="shared" si="14"/>
        <v>0.72</v>
      </c>
      <c r="I75" s="6">
        <f t="shared" si="13"/>
        <v>0</v>
      </c>
      <c r="J75" s="8"/>
    </row>
    <row r="76" spans="1:10" ht="14.45" x14ac:dyDescent="0.3">
      <c r="A76" s="4">
        <v>0.73</v>
      </c>
      <c r="B76" s="5">
        <v>0.02</v>
      </c>
      <c r="C76" s="5">
        <v>1.14E-2</v>
      </c>
      <c r="D76" s="5">
        <f t="shared" si="9"/>
        <v>3.1399999999999997E-2</v>
      </c>
      <c r="E76" s="5">
        <f t="shared" si="10"/>
        <v>2.2921999999999998E-2</v>
      </c>
      <c r="F76" s="5">
        <f t="shared" si="11"/>
        <v>0.75292199999999998</v>
      </c>
      <c r="G76" s="5">
        <f t="shared" si="12"/>
        <v>0.75</v>
      </c>
      <c r="H76" s="5">
        <f t="shared" si="14"/>
        <v>0.75</v>
      </c>
      <c r="I76" s="6">
        <f t="shared" si="13"/>
        <v>2.0000000000000018E-2</v>
      </c>
      <c r="J76" s="8"/>
    </row>
    <row r="77" spans="1:10" ht="14.45" x14ac:dyDescent="0.3">
      <c r="A77" s="4">
        <v>0.74</v>
      </c>
      <c r="B77" s="5">
        <v>0.02</v>
      </c>
      <c r="C77" s="5">
        <v>1.14E-2</v>
      </c>
      <c r="D77" s="5">
        <f t="shared" si="9"/>
        <v>3.1399999999999997E-2</v>
      </c>
      <c r="E77" s="5">
        <f t="shared" si="10"/>
        <v>2.3235999999999996E-2</v>
      </c>
      <c r="F77" s="5">
        <f t="shared" si="11"/>
        <v>0.76323600000000003</v>
      </c>
      <c r="G77" s="5">
        <f t="shared" si="12"/>
        <v>0.75</v>
      </c>
      <c r="H77" s="5">
        <f t="shared" si="14"/>
        <v>0.75</v>
      </c>
      <c r="I77" s="6">
        <f t="shared" si="13"/>
        <v>1.0000000000000009E-2</v>
      </c>
      <c r="J77" s="8"/>
    </row>
    <row r="78" spans="1:10" ht="14.45" x14ac:dyDescent="0.3">
      <c r="A78" s="4">
        <v>0.75</v>
      </c>
      <c r="B78" s="5">
        <v>0.02</v>
      </c>
      <c r="C78" s="5">
        <v>1.14E-2</v>
      </c>
      <c r="D78" s="5">
        <f t="shared" si="9"/>
        <v>3.1399999999999997E-2</v>
      </c>
      <c r="E78" s="5">
        <f t="shared" si="10"/>
        <v>2.3549999999999998E-2</v>
      </c>
      <c r="F78" s="5">
        <f t="shared" si="11"/>
        <v>0.77354999999999996</v>
      </c>
      <c r="G78" s="5">
        <f t="shared" si="12"/>
        <v>0.75</v>
      </c>
      <c r="H78" s="5">
        <f t="shared" si="14"/>
        <v>0.75</v>
      </c>
      <c r="I78" s="6">
        <f t="shared" si="13"/>
        <v>0</v>
      </c>
      <c r="J78" s="8"/>
    </row>
    <row r="79" spans="1:10" ht="14.45" x14ac:dyDescent="0.3">
      <c r="A79" s="4">
        <v>0.76</v>
      </c>
      <c r="B79" s="5">
        <v>0.02</v>
      </c>
      <c r="C79" s="5">
        <v>1.14E-2</v>
      </c>
      <c r="D79" s="5">
        <f t="shared" si="9"/>
        <v>3.1399999999999997E-2</v>
      </c>
      <c r="E79" s="5">
        <f t="shared" si="10"/>
        <v>2.3864E-2</v>
      </c>
      <c r="F79" s="5">
        <f t="shared" si="11"/>
        <v>0.78386400000000001</v>
      </c>
      <c r="G79" s="5">
        <f t="shared" si="12"/>
        <v>0.75</v>
      </c>
      <c r="H79" s="5">
        <f t="shared" si="14"/>
        <v>0.76</v>
      </c>
      <c r="I79" s="6">
        <f t="shared" si="13"/>
        <v>0</v>
      </c>
      <c r="J79" s="8"/>
    </row>
    <row r="80" spans="1:10" ht="14.45" x14ac:dyDescent="0.3">
      <c r="A80" s="4">
        <v>0.77</v>
      </c>
      <c r="B80" s="5">
        <v>0.02</v>
      </c>
      <c r="C80" s="5">
        <v>1.14E-2</v>
      </c>
      <c r="D80" s="5">
        <f t="shared" si="9"/>
        <v>3.1399999999999997E-2</v>
      </c>
      <c r="E80" s="5">
        <f t="shared" si="10"/>
        <v>2.4177999999999998E-2</v>
      </c>
      <c r="F80" s="5">
        <f t="shared" si="11"/>
        <v>0.79417800000000005</v>
      </c>
      <c r="G80" s="5">
        <f t="shared" si="12"/>
        <v>0.75</v>
      </c>
      <c r="H80" s="5">
        <f t="shared" si="14"/>
        <v>0.77</v>
      </c>
      <c r="I80" s="6">
        <f t="shared" si="13"/>
        <v>0</v>
      </c>
      <c r="J80" s="8"/>
    </row>
    <row r="81" spans="1:10" ht="14.45" x14ac:dyDescent="0.3">
      <c r="A81" s="4">
        <v>0.78</v>
      </c>
      <c r="B81" s="5">
        <v>0.02</v>
      </c>
      <c r="C81" s="5">
        <v>1.14E-2</v>
      </c>
      <c r="D81" s="5">
        <f t="shared" si="9"/>
        <v>3.1399999999999997E-2</v>
      </c>
      <c r="E81" s="5">
        <f t="shared" si="10"/>
        <v>2.4492E-2</v>
      </c>
      <c r="F81" s="5">
        <f t="shared" si="11"/>
        <v>0.80449199999999998</v>
      </c>
      <c r="G81" s="5">
        <f t="shared" si="12"/>
        <v>0.8</v>
      </c>
      <c r="H81" s="5">
        <f t="shared" si="14"/>
        <v>0.8</v>
      </c>
      <c r="I81" s="6">
        <f t="shared" si="13"/>
        <v>2.0000000000000018E-2</v>
      </c>
      <c r="J81" s="8"/>
    </row>
    <row r="82" spans="1:10" ht="14.45" x14ac:dyDescent="0.3">
      <c r="A82" s="4">
        <v>0.79</v>
      </c>
      <c r="B82" s="5">
        <v>0.02</v>
      </c>
      <c r="C82" s="5">
        <v>1.14E-2</v>
      </c>
      <c r="D82" s="5">
        <f t="shared" si="9"/>
        <v>3.1399999999999997E-2</v>
      </c>
      <c r="E82" s="5">
        <f t="shared" si="10"/>
        <v>2.4805999999999998E-2</v>
      </c>
      <c r="F82" s="5">
        <f t="shared" si="11"/>
        <v>0.81480600000000003</v>
      </c>
      <c r="G82" s="5">
        <f t="shared" si="12"/>
        <v>0.8</v>
      </c>
      <c r="H82" s="5">
        <f t="shared" si="14"/>
        <v>0.8</v>
      </c>
      <c r="I82" s="6">
        <f t="shared" si="13"/>
        <v>1.0000000000000009E-2</v>
      </c>
      <c r="J82" s="8"/>
    </row>
    <row r="83" spans="1:10" ht="14.45" x14ac:dyDescent="0.3">
      <c r="A83" s="4">
        <v>0.8</v>
      </c>
      <c r="B83" s="5">
        <v>0.02</v>
      </c>
      <c r="C83" s="5">
        <v>1.14E-2</v>
      </c>
      <c r="D83" s="5">
        <f t="shared" si="9"/>
        <v>3.1399999999999997E-2</v>
      </c>
      <c r="E83" s="5">
        <f t="shared" si="10"/>
        <v>2.512E-2</v>
      </c>
      <c r="F83" s="5">
        <f t="shared" si="11"/>
        <v>0.82512000000000008</v>
      </c>
      <c r="G83" s="5">
        <f t="shared" si="12"/>
        <v>0.8</v>
      </c>
      <c r="H83" s="5">
        <f t="shared" si="14"/>
        <v>0.8</v>
      </c>
      <c r="I83" s="6">
        <f t="shared" si="13"/>
        <v>0</v>
      </c>
      <c r="J83" s="8"/>
    </row>
    <row r="84" spans="1:10" ht="14.45" x14ac:dyDescent="0.3">
      <c r="A84" s="4">
        <v>0.81</v>
      </c>
      <c r="B84" s="5">
        <v>0.02</v>
      </c>
      <c r="C84" s="5">
        <v>1.14E-2</v>
      </c>
      <c r="D84" s="5">
        <f t="shared" si="9"/>
        <v>3.1399999999999997E-2</v>
      </c>
      <c r="E84" s="5">
        <f t="shared" si="10"/>
        <v>2.5433999999999998E-2</v>
      </c>
      <c r="F84" s="5">
        <f t="shared" si="11"/>
        <v>0.83543400000000001</v>
      </c>
      <c r="G84" s="5">
        <f t="shared" si="12"/>
        <v>0.8</v>
      </c>
      <c r="H84" s="5">
        <f t="shared" si="14"/>
        <v>0.81</v>
      </c>
      <c r="I84" s="6">
        <f t="shared" si="13"/>
        <v>0</v>
      </c>
      <c r="J84" s="8"/>
    </row>
    <row r="85" spans="1:10" ht="14.45" x14ac:dyDescent="0.3">
      <c r="A85" s="4">
        <v>0.82</v>
      </c>
      <c r="B85" s="5">
        <v>0.02</v>
      </c>
      <c r="C85" s="5">
        <v>1.14E-2</v>
      </c>
      <c r="D85" s="5">
        <f t="shared" si="9"/>
        <v>3.1399999999999997E-2</v>
      </c>
      <c r="E85" s="5">
        <f t="shared" si="10"/>
        <v>2.5747999999999997E-2</v>
      </c>
      <c r="F85" s="5">
        <f t="shared" si="11"/>
        <v>0.84574799999999994</v>
      </c>
      <c r="G85" s="5">
        <f t="shared" si="12"/>
        <v>0.8</v>
      </c>
      <c r="H85" s="5">
        <f t="shared" si="14"/>
        <v>0.82</v>
      </c>
      <c r="I85" s="6">
        <f t="shared" si="13"/>
        <v>0</v>
      </c>
      <c r="J85" s="8"/>
    </row>
    <row r="86" spans="1:10" ht="14.45" x14ac:dyDescent="0.3">
      <c r="A86" s="4">
        <v>0.83</v>
      </c>
      <c r="B86" s="5">
        <v>0.02</v>
      </c>
      <c r="C86" s="5">
        <v>1.14E-2</v>
      </c>
      <c r="D86" s="5">
        <f t="shared" si="9"/>
        <v>3.1399999999999997E-2</v>
      </c>
      <c r="E86" s="5">
        <f t="shared" si="10"/>
        <v>2.6061999999999995E-2</v>
      </c>
      <c r="F86" s="5">
        <f t="shared" si="11"/>
        <v>0.85606199999999999</v>
      </c>
      <c r="G86" s="5">
        <f t="shared" si="12"/>
        <v>0.85000000000000009</v>
      </c>
      <c r="H86" s="5">
        <f t="shared" si="14"/>
        <v>0.85000000000000009</v>
      </c>
      <c r="I86" s="6">
        <f t="shared" si="13"/>
        <v>2.0000000000000129E-2</v>
      </c>
      <c r="J86" s="8"/>
    </row>
    <row r="87" spans="1:10" ht="14.45" x14ac:dyDescent="0.3">
      <c r="A87" s="4">
        <v>0.84</v>
      </c>
      <c r="B87" s="5">
        <v>0.02</v>
      </c>
      <c r="C87" s="5">
        <v>1.14E-2</v>
      </c>
      <c r="D87" s="5">
        <f t="shared" si="9"/>
        <v>3.1399999999999997E-2</v>
      </c>
      <c r="E87" s="5">
        <f t="shared" si="10"/>
        <v>2.6375999999999997E-2</v>
      </c>
      <c r="F87" s="5">
        <f t="shared" si="11"/>
        <v>0.86637599999999992</v>
      </c>
      <c r="G87" s="5">
        <f t="shared" si="12"/>
        <v>0.85000000000000009</v>
      </c>
      <c r="H87" s="5">
        <f t="shared" si="14"/>
        <v>0.85000000000000009</v>
      </c>
      <c r="I87" s="6">
        <f t="shared" si="13"/>
        <v>1.000000000000012E-2</v>
      </c>
      <c r="J87" s="8"/>
    </row>
    <row r="88" spans="1:10" ht="14.45" x14ac:dyDescent="0.3">
      <c r="A88" s="4">
        <v>0.85</v>
      </c>
      <c r="B88" s="5">
        <v>0.02</v>
      </c>
      <c r="C88" s="5">
        <v>1.14E-2</v>
      </c>
      <c r="D88" s="5">
        <f t="shared" si="9"/>
        <v>3.1399999999999997E-2</v>
      </c>
      <c r="E88" s="5">
        <f t="shared" si="10"/>
        <v>2.6689999999999998E-2</v>
      </c>
      <c r="F88" s="5">
        <f t="shared" si="11"/>
        <v>0.87668999999999997</v>
      </c>
      <c r="G88" s="5">
        <f t="shared" si="12"/>
        <v>0.85000000000000009</v>
      </c>
      <c r="H88" s="5">
        <f t="shared" si="14"/>
        <v>0.85000000000000009</v>
      </c>
      <c r="I88" s="6">
        <f t="shared" si="13"/>
        <v>0</v>
      </c>
      <c r="J88" s="8"/>
    </row>
    <row r="89" spans="1:10" ht="14.45" x14ac:dyDescent="0.3">
      <c r="A89" s="4">
        <v>0.86</v>
      </c>
      <c r="B89" s="5">
        <v>0.02</v>
      </c>
      <c r="C89" s="5">
        <v>1.14E-2</v>
      </c>
      <c r="D89" s="5">
        <f t="shared" si="9"/>
        <v>3.1399999999999997E-2</v>
      </c>
      <c r="E89" s="5">
        <f t="shared" si="10"/>
        <v>2.7003999999999997E-2</v>
      </c>
      <c r="F89" s="5">
        <f t="shared" si="11"/>
        <v>0.88700400000000001</v>
      </c>
      <c r="G89" s="5">
        <f t="shared" si="12"/>
        <v>0.85000000000000009</v>
      </c>
      <c r="H89" s="5">
        <f t="shared" si="14"/>
        <v>0.86</v>
      </c>
      <c r="I89" s="6">
        <f t="shared" si="13"/>
        <v>0</v>
      </c>
      <c r="J89" s="8"/>
    </row>
    <row r="90" spans="1:10" ht="14.45" x14ac:dyDescent="0.3">
      <c r="A90" s="4">
        <v>0.87</v>
      </c>
      <c r="B90" s="5">
        <v>0.02</v>
      </c>
      <c r="C90" s="5">
        <v>1.14E-2</v>
      </c>
      <c r="D90" s="5">
        <f t="shared" si="9"/>
        <v>3.1399999999999997E-2</v>
      </c>
      <c r="E90" s="5">
        <f t="shared" si="10"/>
        <v>2.7317999999999999E-2</v>
      </c>
      <c r="F90" s="5">
        <f t="shared" si="11"/>
        <v>0.89731799999999995</v>
      </c>
      <c r="G90" s="5">
        <f t="shared" si="12"/>
        <v>0.85000000000000009</v>
      </c>
      <c r="H90" s="5">
        <f t="shared" si="14"/>
        <v>0.87</v>
      </c>
      <c r="I90" s="6">
        <f t="shared" si="13"/>
        <v>0</v>
      </c>
      <c r="J90" s="8"/>
    </row>
    <row r="91" spans="1:10" ht="14.45" x14ac:dyDescent="0.3">
      <c r="A91" s="4">
        <v>0.88</v>
      </c>
      <c r="B91" s="5">
        <v>0.02</v>
      </c>
      <c r="C91" s="5">
        <v>1.14E-2</v>
      </c>
      <c r="D91" s="5">
        <f t="shared" si="9"/>
        <v>3.1399999999999997E-2</v>
      </c>
      <c r="E91" s="5">
        <f t="shared" si="10"/>
        <v>2.7631999999999997E-2</v>
      </c>
      <c r="F91" s="5">
        <f t="shared" si="11"/>
        <v>0.90763199999999999</v>
      </c>
      <c r="G91" s="5">
        <f t="shared" si="12"/>
        <v>0.9</v>
      </c>
      <c r="H91" s="5">
        <f t="shared" si="14"/>
        <v>0.9</v>
      </c>
      <c r="I91" s="6">
        <f t="shared" si="13"/>
        <v>2.0000000000000018E-2</v>
      </c>
      <c r="J91" s="8"/>
    </row>
    <row r="92" spans="1:10" ht="14.45" x14ac:dyDescent="0.3">
      <c r="A92" s="4">
        <v>0.89</v>
      </c>
      <c r="B92" s="5">
        <v>0.02</v>
      </c>
      <c r="C92" s="5">
        <v>1.14E-2</v>
      </c>
      <c r="D92" s="5">
        <f t="shared" si="9"/>
        <v>3.1399999999999997E-2</v>
      </c>
      <c r="E92" s="5">
        <f t="shared" si="10"/>
        <v>2.7945999999999999E-2</v>
      </c>
      <c r="F92" s="5">
        <f t="shared" si="11"/>
        <v>0.91794600000000004</v>
      </c>
      <c r="G92" s="5">
        <f t="shared" si="12"/>
        <v>0.9</v>
      </c>
      <c r="H92" s="5">
        <f t="shared" si="14"/>
        <v>0.9</v>
      </c>
      <c r="I92" s="6">
        <f t="shared" si="13"/>
        <v>1.0000000000000009E-2</v>
      </c>
      <c r="J92" s="8"/>
    </row>
    <row r="93" spans="1:10" ht="14.45" x14ac:dyDescent="0.3">
      <c r="A93" s="4">
        <v>0.9</v>
      </c>
      <c r="B93" s="5">
        <v>0.02</v>
      </c>
      <c r="C93" s="5">
        <v>1.14E-2</v>
      </c>
      <c r="D93" s="5">
        <f t="shared" si="9"/>
        <v>3.1399999999999997E-2</v>
      </c>
      <c r="E93" s="5">
        <f t="shared" si="10"/>
        <v>2.8259999999999997E-2</v>
      </c>
      <c r="F93" s="5">
        <f t="shared" si="11"/>
        <v>0.92825999999999997</v>
      </c>
      <c r="G93" s="5">
        <f t="shared" si="12"/>
        <v>0.9</v>
      </c>
      <c r="H93" s="5">
        <f t="shared" si="14"/>
        <v>0.9</v>
      </c>
      <c r="I93" s="6">
        <f t="shared" si="13"/>
        <v>0</v>
      </c>
      <c r="J93" s="8"/>
    </row>
    <row r="94" spans="1:10" ht="14.45" x14ac:dyDescent="0.3">
      <c r="A94" s="4">
        <v>0.91</v>
      </c>
      <c r="B94" s="5">
        <v>0.02</v>
      </c>
      <c r="C94" s="5">
        <v>1.14E-2</v>
      </c>
      <c r="D94" s="5">
        <f t="shared" si="9"/>
        <v>3.1399999999999997E-2</v>
      </c>
      <c r="E94" s="5">
        <f t="shared" si="10"/>
        <v>2.8573999999999999E-2</v>
      </c>
      <c r="F94" s="5">
        <f t="shared" si="11"/>
        <v>0.93857400000000002</v>
      </c>
      <c r="G94" s="5">
        <f t="shared" si="12"/>
        <v>0.9</v>
      </c>
      <c r="H94" s="5">
        <f t="shared" si="14"/>
        <v>0.91</v>
      </c>
      <c r="I94" s="6">
        <f t="shared" si="13"/>
        <v>0</v>
      </c>
      <c r="J94" s="8"/>
    </row>
    <row r="95" spans="1:10" ht="14.45" x14ac:dyDescent="0.3">
      <c r="A95" s="4">
        <v>0.92</v>
      </c>
      <c r="B95" s="5">
        <v>0.02</v>
      </c>
      <c r="C95" s="5">
        <v>1.14E-2</v>
      </c>
      <c r="D95" s="5">
        <f t="shared" si="9"/>
        <v>3.1399999999999997E-2</v>
      </c>
      <c r="E95" s="5">
        <f t="shared" si="10"/>
        <v>2.8888E-2</v>
      </c>
      <c r="F95" s="5">
        <f t="shared" si="11"/>
        <v>0.94888800000000006</v>
      </c>
      <c r="G95" s="5">
        <f t="shared" si="12"/>
        <v>0.9</v>
      </c>
      <c r="H95" s="5">
        <f t="shared" si="14"/>
        <v>0.92</v>
      </c>
      <c r="I95" s="6">
        <f t="shared" si="13"/>
        <v>0</v>
      </c>
      <c r="J95" s="8"/>
    </row>
    <row r="96" spans="1:10" ht="14.45" x14ac:dyDescent="0.3">
      <c r="A96" s="4">
        <v>0.93</v>
      </c>
      <c r="B96" s="5">
        <v>0.02</v>
      </c>
      <c r="C96" s="5">
        <v>1.14E-2</v>
      </c>
      <c r="D96" s="5">
        <f t="shared" si="9"/>
        <v>3.1399999999999997E-2</v>
      </c>
      <c r="E96" s="5">
        <f t="shared" si="10"/>
        <v>2.9201999999999999E-2</v>
      </c>
      <c r="F96" s="5">
        <f t="shared" si="11"/>
        <v>0.959202</v>
      </c>
      <c r="G96" s="5">
        <f t="shared" si="12"/>
        <v>0.95000000000000007</v>
      </c>
      <c r="H96" s="5">
        <f t="shared" si="14"/>
        <v>0.95000000000000007</v>
      </c>
      <c r="I96" s="6">
        <f t="shared" si="13"/>
        <v>2.0000000000000018E-2</v>
      </c>
      <c r="J96" s="8"/>
    </row>
    <row r="97" spans="1:10" ht="14.45" x14ac:dyDescent="0.3">
      <c r="A97" s="4">
        <v>0.94</v>
      </c>
      <c r="B97" s="5">
        <v>0.02</v>
      </c>
      <c r="C97" s="5">
        <v>1.14E-2</v>
      </c>
      <c r="D97" s="5">
        <f t="shared" si="9"/>
        <v>3.1399999999999997E-2</v>
      </c>
      <c r="E97" s="5">
        <f t="shared" si="10"/>
        <v>2.9515999999999997E-2</v>
      </c>
      <c r="F97" s="5">
        <f t="shared" si="11"/>
        <v>0.96951599999999993</v>
      </c>
      <c r="G97" s="5">
        <f t="shared" si="12"/>
        <v>0.95000000000000007</v>
      </c>
      <c r="H97" s="5">
        <f t="shared" si="14"/>
        <v>0.95000000000000007</v>
      </c>
      <c r="I97" s="6">
        <f t="shared" si="13"/>
        <v>1.000000000000012E-2</v>
      </c>
      <c r="J97" s="8"/>
    </row>
    <row r="98" spans="1:10" ht="14.45" x14ac:dyDescent="0.3">
      <c r="A98" s="4">
        <v>0.95</v>
      </c>
      <c r="B98" s="5">
        <v>0.02</v>
      </c>
      <c r="C98" s="5">
        <v>1.14E-2</v>
      </c>
      <c r="D98" s="5">
        <f t="shared" si="9"/>
        <v>3.1399999999999997E-2</v>
      </c>
      <c r="E98" s="5">
        <f t="shared" si="10"/>
        <v>2.9829999999999995E-2</v>
      </c>
      <c r="F98" s="5">
        <f t="shared" si="11"/>
        <v>0.97982999999999998</v>
      </c>
      <c r="G98" s="5">
        <f t="shared" si="12"/>
        <v>0.95000000000000007</v>
      </c>
      <c r="H98" s="5">
        <f t="shared" si="14"/>
        <v>0.95000000000000007</v>
      </c>
      <c r="I98" s="6">
        <f t="shared" si="13"/>
        <v>0</v>
      </c>
      <c r="J98" s="8"/>
    </row>
    <row r="99" spans="1:10" ht="14.45" x14ac:dyDescent="0.3">
      <c r="A99" s="4">
        <v>0.96</v>
      </c>
      <c r="B99" s="5">
        <v>0.02</v>
      </c>
      <c r="C99" s="5">
        <v>1.14E-2</v>
      </c>
      <c r="D99" s="5">
        <f t="shared" si="9"/>
        <v>3.1399999999999997E-2</v>
      </c>
      <c r="E99" s="5">
        <f t="shared" si="10"/>
        <v>3.0143999999999997E-2</v>
      </c>
      <c r="F99" s="5">
        <f t="shared" si="11"/>
        <v>0.99014399999999991</v>
      </c>
      <c r="G99" s="5">
        <f t="shared" si="12"/>
        <v>0.95000000000000007</v>
      </c>
      <c r="H99" s="5">
        <f t="shared" si="14"/>
        <v>0.96</v>
      </c>
      <c r="I99" s="6">
        <f t="shared" si="13"/>
        <v>0</v>
      </c>
      <c r="J99" s="8"/>
    </row>
    <row r="100" spans="1:10" ht="14.45" x14ac:dyDescent="0.3">
      <c r="A100" s="4">
        <v>0.97</v>
      </c>
      <c r="B100" s="5">
        <v>0.02</v>
      </c>
      <c r="C100" s="5">
        <v>1.14E-2</v>
      </c>
      <c r="D100" s="5">
        <f t="shared" si="9"/>
        <v>3.1399999999999997E-2</v>
      </c>
      <c r="E100" s="5">
        <f t="shared" si="10"/>
        <v>3.0457999999999995E-2</v>
      </c>
      <c r="F100" s="5">
        <f t="shared" si="11"/>
        <v>1.0004580000000001</v>
      </c>
      <c r="G100" s="5">
        <f t="shared" si="12"/>
        <v>1</v>
      </c>
      <c r="H100" s="5">
        <f t="shared" si="14"/>
        <v>1</v>
      </c>
      <c r="I100" s="6">
        <f t="shared" si="13"/>
        <v>3.0000000000000027E-2</v>
      </c>
      <c r="J100" s="8"/>
    </row>
    <row r="101" spans="1:10" ht="14.45" x14ac:dyDescent="0.3">
      <c r="A101" s="4">
        <v>0.98</v>
      </c>
      <c r="B101" s="5">
        <v>0.02</v>
      </c>
      <c r="C101" s="5">
        <v>1.14E-2</v>
      </c>
      <c r="D101" s="5">
        <f t="shared" si="9"/>
        <v>3.1399999999999997E-2</v>
      </c>
      <c r="E101" s="5">
        <f t="shared" si="10"/>
        <v>3.0771999999999997E-2</v>
      </c>
      <c r="F101" s="5">
        <f t="shared" si="11"/>
        <v>1.010772</v>
      </c>
      <c r="G101" s="5">
        <f t="shared" si="12"/>
        <v>1</v>
      </c>
      <c r="H101" s="5">
        <f t="shared" si="14"/>
        <v>1</v>
      </c>
      <c r="I101" s="6">
        <f t="shared" si="13"/>
        <v>2.0000000000000018E-2</v>
      </c>
      <c r="J101" s="8"/>
    </row>
    <row r="102" spans="1:10" ht="14.45" x14ac:dyDescent="0.3">
      <c r="A102" s="4">
        <v>0.99</v>
      </c>
      <c r="B102" s="5">
        <v>0.02</v>
      </c>
      <c r="C102" s="5">
        <v>1.14E-2</v>
      </c>
      <c r="D102" s="5">
        <f t="shared" si="9"/>
        <v>3.1399999999999997E-2</v>
      </c>
      <c r="E102" s="5">
        <f t="shared" si="10"/>
        <v>3.1085999999999996E-2</v>
      </c>
      <c r="F102" s="5">
        <f t="shared" si="11"/>
        <v>1.0210859999999999</v>
      </c>
      <c r="G102" s="5">
        <f t="shared" si="12"/>
        <v>1</v>
      </c>
      <c r="H102" s="5">
        <f t="shared" si="14"/>
        <v>1</v>
      </c>
      <c r="I102" s="6">
        <f t="shared" si="13"/>
        <v>1.0000000000000009E-2</v>
      </c>
      <c r="J102" s="8"/>
    </row>
    <row r="103" spans="1:10" ht="14.45" x14ac:dyDescent="0.3">
      <c r="A103" s="4">
        <v>1</v>
      </c>
      <c r="B103" s="5">
        <v>0.02</v>
      </c>
      <c r="C103" s="5">
        <v>1.14E-2</v>
      </c>
      <c r="D103" s="5">
        <f t="shared" si="9"/>
        <v>3.1399999999999997E-2</v>
      </c>
      <c r="E103" s="5">
        <f t="shared" si="10"/>
        <v>3.1399999999999997E-2</v>
      </c>
      <c r="F103" s="5">
        <f t="shared" si="11"/>
        <v>1.0314000000000001</v>
      </c>
      <c r="G103" s="5">
        <f t="shared" si="12"/>
        <v>1</v>
      </c>
      <c r="H103" s="5">
        <f t="shared" si="14"/>
        <v>1</v>
      </c>
      <c r="I103" s="6">
        <f t="shared" si="13"/>
        <v>0</v>
      </c>
      <c r="J103" s="8"/>
    </row>
    <row r="104" spans="1:10" ht="14.45" x14ac:dyDescent="0.3">
      <c r="A104" s="4">
        <v>1.01</v>
      </c>
      <c r="B104" s="5">
        <v>0.02</v>
      </c>
      <c r="C104" s="5">
        <v>1.14E-2</v>
      </c>
      <c r="D104" s="5">
        <f t="shared" si="9"/>
        <v>3.1399999999999997E-2</v>
      </c>
      <c r="E104" s="5">
        <f t="shared" si="10"/>
        <v>3.1713999999999999E-2</v>
      </c>
      <c r="F104" s="5">
        <f t="shared" si="11"/>
        <v>1.041714</v>
      </c>
      <c r="G104" s="5">
        <f t="shared" si="12"/>
        <v>1</v>
      </c>
      <c r="H104" s="5">
        <f t="shared" si="14"/>
        <v>1.01</v>
      </c>
      <c r="I104" s="6">
        <f t="shared" si="13"/>
        <v>0</v>
      </c>
      <c r="J104" s="8"/>
    </row>
    <row r="105" spans="1:10" ht="14.45" x14ac:dyDescent="0.3">
      <c r="A105" s="4">
        <v>1.02</v>
      </c>
      <c r="B105" s="5">
        <v>0.02</v>
      </c>
      <c r="C105" s="5">
        <v>1.14E-2</v>
      </c>
      <c r="D105" s="5">
        <f t="shared" si="9"/>
        <v>3.1399999999999997E-2</v>
      </c>
      <c r="E105" s="5">
        <f t="shared" si="10"/>
        <v>3.2028000000000001E-2</v>
      </c>
      <c r="F105" s="5">
        <f t="shared" si="11"/>
        <v>1.052028</v>
      </c>
      <c r="G105" s="5">
        <f t="shared" si="12"/>
        <v>1.05</v>
      </c>
      <c r="H105" s="5">
        <f t="shared" si="14"/>
        <v>1.05</v>
      </c>
      <c r="I105" s="6">
        <f t="shared" si="13"/>
        <v>3.0000000000000027E-2</v>
      </c>
      <c r="J105" s="8"/>
    </row>
    <row r="106" spans="1:10" ht="14.45" x14ac:dyDescent="0.3">
      <c r="A106" s="4">
        <v>1.03</v>
      </c>
      <c r="B106" s="5">
        <v>0.02</v>
      </c>
      <c r="C106" s="5">
        <v>1.14E-2</v>
      </c>
      <c r="D106" s="5">
        <f t="shared" si="9"/>
        <v>3.1399999999999997E-2</v>
      </c>
      <c r="E106" s="5">
        <f t="shared" si="10"/>
        <v>3.2341999999999996E-2</v>
      </c>
      <c r="F106" s="5">
        <f t="shared" si="11"/>
        <v>1.0623420000000001</v>
      </c>
      <c r="G106" s="5">
        <f t="shared" si="12"/>
        <v>1.05</v>
      </c>
      <c r="H106" s="5">
        <f t="shared" si="14"/>
        <v>1.05</v>
      </c>
      <c r="I106" s="6">
        <f t="shared" si="13"/>
        <v>2.0000000000000018E-2</v>
      </c>
      <c r="J106" s="8"/>
    </row>
    <row r="107" spans="1:10" ht="14.45" x14ac:dyDescent="0.3">
      <c r="A107" s="4">
        <v>1.04</v>
      </c>
      <c r="B107" s="5">
        <v>0.02</v>
      </c>
      <c r="C107" s="5">
        <v>1.14E-2</v>
      </c>
      <c r="D107" s="5">
        <f t="shared" si="9"/>
        <v>3.1399999999999997E-2</v>
      </c>
      <c r="E107" s="5">
        <f t="shared" si="10"/>
        <v>3.2655999999999998E-2</v>
      </c>
      <c r="F107" s="5">
        <f t="shared" si="11"/>
        <v>1.0726560000000001</v>
      </c>
      <c r="G107" s="5">
        <f t="shared" si="12"/>
        <v>1.05</v>
      </c>
      <c r="H107" s="5">
        <f t="shared" si="14"/>
        <v>1.05</v>
      </c>
      <c r="I107" s="6">
        <f t="shared" si="13"/>
        <v>1.0000000000000009E-2</v>
      </c>
      <c r="J107" s="8"/>
    </row>
    <row r="108" spans="1:10" ht="14.45" x14ac:dyDescent="0.3">
      <c r="A108" s="4">
        <v>1.05</v>
      </c>
      <c r="B108" s="5">
        <v>0.02</v>
      </c>
      <c r="C108" s="5">
        <v>1.14E-2</v>
      </c>
      <c r="D108" s="5">
        <f t="shared" si="9"/>
        <v>3.1399999999999997E-2</v>
      </c>
      <c r="E108" s="5">
        <f t="shared" si="10"/>
        <v>3.2969999999999999E-2</v>
      </c>
      <c r="F108" s="5">
        <f t="shared" si="11"/>
        <v>1.08297</v>
      </c>
      <c r="G108" s="5">
        <f t="shared" si="12"/>
        <v>1.05</v>
      </c>
      <c r="H108" s="5">
        <f t="shared" si="14"/>
        <v>1.05</v>
      </c>
      <c r="I108" s="6">
        <f t="shared" si="13"/>
        <v>0</v>
      </c>
      <c r="J108" s="8"/>
    </row>
    <row r="109" spans="1:10" ht="14.45" x14ac:dyDescent="0.3">
      <c r="A109" s="4">
        <v>1.06</v>
      </c>
      <c r="B109" s="5">
        <v>0.02</v>
      </c>
      <c r="C109" s="5">
        <v>1.14E-2</v>
      </c>
      <c r="D109" s="5">
        <f t="shared" si="9"/>
        <v>3.1399999999999997E-2</v>
      </c>
      <c r="E109" s="5">
        <f t="shared" si="10"/>
        <v>3.3284000000000001E-2</v>
      </c>
      <c r="F109" s="5">
        <f t="shared" si="11"/>
        <v>1.0932840000000001</v>
      </c>
      <c r="G109" s="5">
        <f t="shared" si="12"/>
        <v>1.05</v>
      </c>
      <c r="H109" s="5">
        <f t="shared" si="14"/>
        <v>1.06</v>
      </c>
      <c r="I109" s="6">
        <f t="shared" si="13"/>
        <v>0</v>
      </c>
      <c r="J109" s="8"/>
    </row>
    <row r="110" spans="1:10" ht="14.45" x14ac:dyDescent="0.3">
      <c r="A110" s="4">
        <v>1.07</v>
      </c>
      <c r="B110" s="5">
        <v>0.02</v>
      </c>
      <c r="C110" s="5">
        <v>1.14E-2</v>
      </c>
      <c r="D110" s="5">
        <f t="shared" si="9"/>
        <v>3.1399999999999997E-2</v>
      </c>
      <c r="E110" s="5">
        <f t="shared" si="10"/>
        <v>3.3597999999999996E-2</v>
      </c>
      <c r="F110" s="5">
        <f t="shared" si="11"/>
        <v>1.1035980000000001</v>
      </c>
      <c r="G110" s="5">
        <f t="shared" si="12"/>
        <v>1.1000000000000001</v>
      </c>
      <c r="H110" s="5">
        <f t="shared" si="14"/>
        <v>1.1000000000000001</v>
      </c>
      <c r="I110" s="6">
        <f t="shared" si="13"/>
        <v>3.0000000000000027E-2</v>
      </c>
      <c r="J110" s="8"/>
    </row>
    <row r="111" spans="1:10" ht="14.45" x14ac:dyDescent="0.3">
      <c r="A111" s="4">
        <v>1.08</v>
      </c>
      <c r="B111" s="5">
        <v>0.02</v>
      </c>
      <c r="C111" s="5">
        <v>1.14E-2</v>
      </c>
      <c r="D111" s="5">
        <f t="shared" si="9"/>
        <v>3.1399999999999997E-2</v>
      </c>
      <c r="E111" s="5">
        <f t="shared" si="10"/>
        <v>3.3911999999999998E-2</v>
      </c>
      <c r="F111" s="5">
        <f t="shared" si="11"/>
        <v>1.113912</v>
      </c>
      <c r="G111" s="5">
        <f t="shared" si="12"/>
        <v>1.1000000000000001</v>
      </c>
      <c r="H111" s="5">
        <f t="shared" si="14"/>
        <v>1.1000000000000001</v>
      </c>
      <c r="I111" s="6">
        <f t="shared" si="13"/>
        <v>2.0000000000000018E-2</v>
      </c>
      <c r="J111" s="8"/>
    </row>
    <row r="112" spans="1:10" ht="14.45" x14ac:dyDescent="0.3">
      <c r="A112" s="4">
        <v>1.0900000000000001</v>
      </c>
      <c r="B112" s="5">
        <v>0.02</v>
      </c>
      <c r="C112" s="5">
        <v>1.14E-2</v>
      </c>
      <c r="D112" s="5">
        <f t="shared" si="9"/>
        <v>3.1399999999999997E-2</v>
      </c>
      <c r="E112" s="5">
        <f t="shared" si="10"/>
        <v>3.4225999999999999E-2</v>
      </c>
      <c r="F112" s="5">
        <f t="shared" si="11"/>
        <v>1.1242260000000002</v>
      </c>
      <c r="G112" s="5">
        <f t="shared" si="12"/>
        <v>1.1000000000000001</v>
      </c>
      <c r="H112" s="5">
        <f t="shared" si="14"/>
        <v>1.1000000000000001</v>
      </c>
      <c r="I112" s="6">
        <f t="shared" si="13"/>
        <v>1.0000000000000009E-2</v>
      </c>
      <c r="J112" s="8"/>
    </row>
    <row r="113" spans="1:10" ht="14.45" x14ac:dyDescent="0.3">
      <c r="A113" s="4">
        <v>1.1000000000000001</v>
      </c>
      <c r="B113" s="5">
        <v>0.02</v>
      </c>
      <c r="C113" s="5">
        <v>1.14E-2</v>
      </c>
      <c r="D113" s="5">
        <f t="shared" si="9"/>
        <v>3.1399999999999997E-2</v>
      </c>
      <c r="E113" s="5">
        <f t="shared" si="10"/>
        <v>3.4540000000000001E-2</v>
      </c>
      <c r="F113" s="5">
        <f t="shared" si="11"/>
        <v>1.1345400000000001</v>
      </c>
      <c r="G113" s="5">
        <f t="shared" si="12"/>
        <v>1.1000000000000001</v>
      </c>
      <c r="H113" s="5">
        <f t="shared" si="14"/>
        <v>1.1000000000000001</v>
      </c>
      <c r="I113" s="6">
        <f t="shared" si="13"/>
        <v>0</v>
      </c>
      <c r="J113" s="8"/>
    </row>
    <row r="114" spans="1:10" ht="14.45" x14ac:dyDescent="0.3">
      <c r="A114" s="4">
        <v>1.1100000000000001</v>
      </c>
      <c r="B114" s="5">
        <v>0.02</v>
      </c>
      <c r="C114" s="5">
        <v>1.14E-2</v>
      </c>
      <c r="D114" s="5">
        <f t="shared" si="9"/>
        <v>3.1399999999999997E-2</v>
      </c>
      <c r="E114" s="5">
        <f t="shared" si="10"/>
        <v>3.4854000000000003E-2</v>
      </c>
      <c r="F114" s="5">
        <f t="shared" si="11"/>
        <v>1.144854</v>
      </c>
      <c r="G114" s="5">
        <f t="shared" si="12"/>
        <v>1.1000000000000001</v>
      </c>
      <c r="H114" s="5">
        <f t="shared" si="14"/>
        <v>1.1100000000000001</v>
      </c>
      <c r="I114" s="6">
        <f t="shared" si="13"/>
        <v>0</v>
      </c>
      <c r="J114" s="8"/>
    </row>
    <row r="115" spans="1:10" ht="14.45" x14ac:dyDescent="0.3">
      <c r="A115" s="4">
        <v>1.1200000000000001</v>
      </c>
      <c r="B115" s="5">
        <v>0.02</v>
      </c>
      <c r="C115" s="5">
        <v>1.14E-2</v>
      </c>
      <c r="D115" s="5">
        <f t="shared" si="9"/>
        <v>3.1399999999999997E-2</v>
      </c>
      <c r="E115" s="5">
        <f t="shared" si="10"/>
        <v>3.5167999999999998E-2</v>
      </c>
      <c r="F115" s="5">
        <f t="shared" si="11"/>
        <v>1.1551680000000002</v>
      </c>
      <c r="G115" s="5">
        <f t="shared" si="12"/>
        <v>1.1500000000000001</v>
      </c>
      <c r="H115" s="5">
        <f t="shared" si="14"/>
        <v>1.1500000000000001</v>
      </c>
      <c r="I115" s="6">
        <f t="shared" si="13"/>
        <v>3.0000000000000027E-2</v>
      </c>
      <c r="J115" s="8"/>
    </row>
    <row r="116" spans="1:10" ht="14.45" x14ac:dyDescent="0.3">
      <c r="A116" s="4">
        <v>1.1299999999999999</v>
      </c>
      <c r="B116" s="5">
        <v>0.02</v>
      </c>
      <c r="C116" s="5">
        <v>1.14E-2</v>
      </c>
      <c r="D116" s="5">
        <f t="shared" si="9"/>
        <v>3.1399999999999997E-2</v>
      </c>
      <c r="E116" s="5">
        <f t="shared" si="10"/>
        <v>3.5481999999999993E-2</v>
      </c>
      <c r="F116" s="5">
        <f t="shared" si="11"/>
        <v>1.1654819999999999</v>
      </c>
      <c r="G116" s="5">
        <f t="shared" si="12"/>
        <v>1.1500000000000001</v>
      </c>
      <c r="H116" s="5">
        <f t="shared" si="14"/>
        <v>1.1500000000000001</v>
      </c>
      <c r="I116" s="6">
        <f t="shared" si="13"/>
        <v>2.000000000000024E-2</v>
      </c>
      <c r="J116" s="8"/>
    </row>
    <row r="117" spans="1:10" ht="14.45" x14ac:dyDescent="0.3">
      <c r="A117" s="4">
        <v>1.1399999999999999</v>
      </c>
      <c r="B117" s="5">
        <v>0.02</v>
      </c>
      <c r="C117" s="5">
        <v>1.14E-2</v>
      </c>
      <c r="D117" s="5">
        <f t="shared" si="9"/>
        <v>3.1399999999999997E-2</v>
      </c>
      <c r="E117" s="5">
        <f t="shared" si="10"/>
        <v>3.5795999999999994E-2</v>
      </c>
      <c r="F117" s="5">
        <f t="shared" si="11"/>
        <v>1.1757959999999998</v>
      </c>
      <c r="G117" s="5">
        <f t="shared" si="12"/>
        <v>1.1500000000000001</v>
      </c>
      <c r="H117" s="5">
        <f t="shared" si="14"/>
        <v>1.1500000000000001</v>
      </c>
      <c r="I117" s="6">
        <f t="shared" si="13"/>
        <v>1.0000000000000231E-2</v>
      </c>
      <c r="J117" s="8"/>
    </row>
    <row r="118" spans="1:10" ht="14.45" x14ac:dyDescent="0.3">
      <c r="A118" s="4">
        <v>1.1499999999999999</v>
      </c>
      <c r="B118" s="5">
        <v>0.02</v>
      </c>
      <c r="C118" s="5">
        <v>1.14E-2</v>
      </c>
      <c r="D118" s="5">
        <f t="shared" ref="D118:D181" si="15">B118+C118</f>
        <v>3.1399999999999997E-2</v>
      </c>
      <c r="E118" s="5">
        <f t="shared" ref="E118:E181" si="16">A118*D118</f>
        <v>3.6109999999999996E-2</v>
      </c>
      <c r="F118" s="5">
        <f t="shared" ref="F118:F181" si="17">A118+E118</f>
        <v>1.18611</v>
      </c>
      <c r="G118" s="5">
        <f t="shared" si="12"/>
        <v>1.1500000000000001</v>
      </c>
      <c r="H118" s="5">
        <f t="shared" si="14"/>
        <v>1.1500000000000001</v>
      </c>
      <c r="I118" s="6">
        <f t="shared" si="13"/>
        <v>0</v>
      </c>
      <c r="J118" s="8"/>
    </row>
    <row r="119" spans="1:10" ht="14.45" x14ac:dyDescent="0.3">
      <c r="A119" s="4">
        <v>1.1599999999999999</v>
      </c>
      <c r="B119" s="5">
        <v>0.02</v>
      </c>
      <c r="C119" s="5">
        <v>1.14E-2</v>
      </c>
      <c r="D119" s="5">
        <f t="shared" si="15"/>
        <v>3.1399999999999997E-2</v>
      </c>
      <c r="E119" s="5">
        <f t="shared" si="16"/>
        <v>3.6423999999999991E-2</v>
      </c>
      <c r="F119" s="5">
        <f t="shared" si="17"/>
        <v>1.1964239999999999</v>
      </c>
      <c r="G119" s="5">
        <f t="shared" si="12"/>
        <v>1.1500000000000001</v>
      </c>
      <c r="H119" s="5">
        <f t="shared" si="14"/>
        <v>1.1599999999999999</v>
      </c>
      <c r="I119" s="6">
        <f t="shared" si="13"/>
        <v>0</v>
      </c>
      <c r="J119" s="8"/>
    </row>
    <row r="120" spans="1:10" ht="14.45" x14ac:dyDescent="0.3">
      <c r="A120" s="4">
        <v>1.17</v>
      </c>
      <c r="B120" s="5">
        <v>0.02</v>
      </c>
      <c r="C120" s="5">
        <v>1.14E-2</v>
      </c>
      <c r="D120" s="5">
        <f t="shared" si="15"/>
        <v>3.1399999999999997E-2</v>
      </c>
      <c r="E120" s="5">
        <f t="shared" si="16"/>
        <v>3.6737999999999993E-2</v>
      </c>
      <c r="F120" s="5">
        <f t="shared" si="17"/>
        <v>1.2067379999999999</v>
      </c>
      <c r="G120" s="5">
        <f t="shared" si="12"/>
        <v>1.2000000000000002</v>
      </c>
      <c r="H120" s="5">
        <f t="shared" si="14"/>
        <v>1.2000000000000002</v>
      </c>
      <c r="I120" s="6">
        <f t="shared" si="13"/>
        <v>3.0000000000000249E-2</v>
      </c>
      <c r="J120" s="8"/>
    </row>
    <row r="121" spans="1:10" ht="14.45" x14ac:dyDescent="0.3">
      <c r="A121" s="4">
        <v>1.18</v>
      </c>
      <c r="B121" s="5">
        <v>0.02</v>
      </c>
      <c r="C121" s="5">
        <v>1.14E-2</v>
      </c>
      <c r="D121" s="5">
        <f t="shared" si="15"/>
        <v>3.1399999999999997E-2</v>
      </c>
      <c r="E121" s="5">
        <f t="shared" si="16"/>
        <v>3.7051999999999995E-2</v>
      </c>
      <c r="F121" s="5">
        <f t="shared" si="17"/>
        <v>1.217052</v>
      </c>
      <c r="G121" s="5">
        <f t="shared" si="12"/>
        <v>1.2000000000000002</v>
      </c>
      <c r="H121" s="5">
        <f t="shared" si="14"/>
        <v>1.2000000000000002</v>
      </c>
      <c r="I121" s="6">
        <f t="shared" si="13"/>
        <v>2.000000000000024E-2</v>
      </c>
      <c r="J121" s="8"/>
    </row>
    <row r="122" spans="1:10" ht="14.45" x14ac:dyDescent="0.3">
      <c r="A122" s="4">
        <v>1.19</v>
      </c>
      <c r="B122" s="5">
        <v>0.02</v>
      </c>
      <c r="C122" s="5">
        <v>1.14E-2</v>
      </c>
      <c r="D122" s="5">
        <f t="shared" si="15"/>
        <v>3.1399999999999997E-2</v>
      </c>
      <c r="E122" s="5">
        <f t="shared" si="16"/>
        <v>3.7365999999999996E-2</v>
      </c>
      <c r="F122" s="5">
        <f t="shared" si="17"/>
        <v>1.227366</v>
      </c>
      <c r="G122" s="5">
        <f t="shared" si="12"/>
        <v>1.2000000000000002</v>
      </c>
      <c r="H122" s="5">
        <f t="shared" si="14"/>
        <v>1.2000000000000002</v>
      </c>
      <c r="I122" s="6">
        <f t="shared" si="13"/>
        <v>1.0000000000000231E-2</v>
      </c>
      <c r="J122" s="8"/>
    </row>
    <row r="123" spans="1:10" ht="14.45" x14ac:dyDescent="0.3">
      <c r="A123" s="4">
        <v>1.2</v>
      </c>
      <c r="B123" s="5">
        <v>0.02</v>
      </c>
      <c r="C123" s="5">
        <v>1.14E-2</v>
      </c>
      <c r="D123" s="5">
        <f t="shared" si="15"/>
        <v>3.1399999999999997E-2</v>
      </c>
      <c r="E123" s="5">
        <f t="shared" si="16"/>
        <v>3.7679999999999998E-2</v>
      </c>
      <c r="F123" s="5">
        <f t="shared" si="17"/>
        <v>1.2376799999999999</v>
      </c>
      <c r="G123" s="5">
        <f t="shared" si="12"/>
        <v>1.2000000000000002</v>
      </c>
      <c r="H123" s="5">
        <f t="shared" si="14"/>
        <v>1.2000000000000002</v>
      </c>
      <c r="I123" s="6">
        <f t="shared" si="13"/>
        <v>0</v>
      </c>
      <c r="J123" s="8"/>
    </row>
    <row r="124" spans="1:10" ht="14.45" x14ac:dyDescent="0.3">
      <c r="A124" s="4">
        <v>1.21</v>
      </c>
      <c r="B124" s="5">
        <v>0.02</v>
      </c>
      <c r="C124" s="5">
        <v>1.14E-2</v>
      </c>
      <c r="D124" s="5">
        <f t="shared" si="15"/>
        <v>3.1399999999999997E-2</v>
      </c>
      <c r="E124" s="5">
        <f t="shared" si="16"/>
        <v>3.7993999999999993E-2</v>
      </c>
      <c r="F124" s="5">
        <f t="shared" si="17"/>
        <v>1.247994</v>
      </c>
      <c r="G124" s="5">
        <f t="shared" si="12"/>
        <v>1.2000000000000002</v>
      </c>
      <c r="H124" s="5">
        <f t="shared" si="14"/>
        <v>1.21</v>
      </c>
      <c r="I124" s="6">
        <f t="shared" si="13"/>
        <v>0</v>
      </c>
      <c r="J124" s="8"/>
    </row>
    <row r="125" spans="1:10" ht="14.45" x14ac:dyDescent="0.3">
      <c r="A125" s="4">
        <v>1.22</v>
      </c>
      <c r="B125" s="5">
        <v>0.02</v>
      </c>
      <c r="C125" s="5">
        <v>1.14E-2</v>
      </c>
      <c r="D125" s="5">
        <f t="shared" si="15"/>
        <v>3.1399999999999997E-2</v>
      </c>
      <c r="E125" s="5">
        <f t="shared" si="16"/>
        <v>3.8307999999999995E-2</v>
      </c>
      <c r="F125" s="5">
        <f t="shared" si="17"/>
        <v>1.258308</v>
      </c>
      <c r="G125" s="5">
        <f t="shared" si="12"/>
        <v>1.25</v>
      </c>
      <c r="H125" s="5">
        <f t="shared" si="14"/>
        <v>1.25</v>
      </c>
      <c r="I125" s="6">
        <f t="shared" si="13"/>
        <v>3.0000000000000027E-2</v>
      </c>
      <c r="J125" s="8"/>
    </row>
    <row r="126" spans="1:10" ht="14.45" x14ac:dyDescent="0.3">
      <c r="A126" s="4">
        <v>1.23</v>
      </c>
      <c r="B126" s="5">
        <v>0.02</v>
      </c>
      <c r="C126" s="5">
        <v>1.14E-2</v>
      </c>
      <c r="D126" s="5">
        <f t="shared" si="15"/>
        <v>3.1399999999999997E-2</v>
      </c>
      <c r="E126" s="5">
        <f t="shared" si="16"/>
        <v>3.8621999999999997E-2</v>
      </c>
      <c r="F126" s="5">
        <f t="shared" si="17"/>
        <v>1.2686219999999999</v>
      </c>
      <c r="G126" s="5">
        <f t="shared" si="12"/>
        <v>1.25</v>
      </c>
      <c r="H126" s="5">
        <f t="shared" si="14"/>
        <v>1.25</v>
      </c>
      <c r="I126" s="6">
        <f t="shared" si="13"/>
        <v>2.0000000000000018E-2</v>
      </c>
      <c r="J126" s="8"/>
    </row>
    <row r="127" spans="1:10" ht="14.45" x14ac:dyDescent="0.3">
      <c r="A127" s="4">
        <v>1.24</v>
      </c>
      <c r="B127" s="5">
        <v>0.02</v>
      </c>
      <c r="C127" s="5">
        <v>1.14E-2</v>
      </c>
      <c r="D127" s="5">
        <f t="shared" si="15"/>
        <v>3.1399999999999997E-2</v>
      </c>
      <c r="E127" s="5">
        <f t="shared" si="16"/>
        <v>3.8935999999999998E-2</v>
      </c>
      <c r="F127" s="5">
        <f t="shared" si="17"/>
        <v>1.2789360000000001</v>
      </c>
      <c r="G127" s="5">
        <f t="shared" si="12"/>
        <v>1.25</v>
      </c>
      <c r="H127" s="5">
        <f t="shared" si="14"/>
        <v>1.25</v>
      </c>
      <c r="I127" s="6">
        <f t="shared" si="13"/>
        <v>1.0000000000000009E-2</v>
      </c>
      <c r="J127" s="8"/>
    </row>
    <row r="128" spans="1:10" ht="14.45" x14ac:dyDescent="0.3">
      <c r="A128" s="4">
        <v>1.25</v>
      </c>
      <c r="B128" s="5">
        <v>0.02</v>
      </c>
      <c r="C128" s="5">
        <v>1.14E-2</v>
      </c>
      <c r="D128" s="5">
        <f t="shared" si="15"/>
        <v>3.1399999999999997E-2</v>
      </c>
      <c r="E128" s="5">
        <f t="shared" si="16"/>
        <v>3.9249999999999993E-2</v>
      </c>
      <c r="F128" s="5">
        <f t="shared" si="17"/>
        <v>1.28925</v>
      </c>
      <c r="G128" s="5">
        <f t="shared" si="12"/>
        <v>1.25</v>
      </c>
      <c r="H128" s="5">
        <f t="shared" si="14"/>
        <v>1.25</v>
      </c>
      <c r="I128" s="6">
        <f t="shared" si="13"/>
        <v>0</v>
      </c>
      <c r="J128" s="8"/>
    </row>
    <row r="129" spans="1:10" ht="14.45" x14ac:dyDescent="0.3">
      <c r="A129" s="4">
        <v>1.26</v>
      </c>
      <c r="B129" s="5">
        <v>0.02</v>
      </c>
      <c r="C129" s="5">
        <v>1.14E-2</v>
      </c>
      <c r="D129" s="5">
        <f t="shared" si="15"/>
        <v>3.1399999999999997E-2</v>
      </c>
      <c r="E129" s="5">
        <f t="shared" si="16"/>
        <v>3.9563999999999995E-2</v>
      </c>
      <c r="F129" s="5">
        <f t="shared" si="17"/>
        <v>1.2995639999999999</v>
      </c>
      <c r="G129" s="5">
        <f t="shared" si="12"/>
        <v>1.25</v>
      </c>
      <c r="H129" s="5">
        <f t="shared" si="14"/>
        <v>1.26</v>
      </c>
      <c r="I129" s="6">
        <f t="shared" si="13"/>
        <v>0</v>
      </c>
      <c r="J129" s="8"/>
    </row>
    <row r="130" spans="1:10" ht="14.45" x14ac:dyDescent="0.3">
      <c r="A130" s="4">
        <v>1.27</v>
      </c>
      <c r="B130" s="5">
        <v>0.02</v>
      </c>
      <c r="C130" s="5">
        <v>1.14E-2</v>
      </c>
      <c r="D130" s="5">
        <f t="shared" si="15"/>
        <v>3.1399999999999997E-2</v>
      </c>
      <c r="E130" s="5">
        <f t="shared" si="16"/>
        <v>3.9877999999999997E-2</v>
      </c>
      <c r="F130" s="5">
        <f t="shared" si="17"/>
        <v>1.3098780000000001</v>
      </c>
      <c r="G130" s="5">
        <f t="shared" ref="G130:G193" si="18">FLOOR(F130,0.05)</f>
        <v>1.3</v>
      </c>
      <c r="H130" s="5">
        <f t="shared" si="14"/>
        <v>1.3</v>
      </c>
      <c r="I130" s="6">
        <f t="shared" ref="I130:I193" si="19">H130-A130</f>
        <v>3.0000000000000027E-2</v>
      </c>
      <c r="J130" s="8"/>
    </row>
    <row r="131" spans="1:10" ht="14.45" x14ac:dyDescent="0.3">
      <c r="A131" s="4">
        <v>1.28</v>
      </c>
      <c r="B131" s="5">
        <v>0.02</v>
      </c>
      <c r="C131" s="5">
        <v>1.14E-2</v>
      </c>
      <c r="D131" s="5">
        <f t="shared" si="15"/>
        <v>3.1399999999999997E-2</v>
      </c>
      <c r="E131" s="5">
        <f t="shared" si="16"/>
        <v>4.0191999999999999E-2</v>
      </c>
      <c r="F131" s="5">
        <f t="shared" si="17"/>
        <v>1.320192</v>
      </c>
      <c r="G131" s="5">
        <f t="shared" si="18"/>
        <v>1.3</v>
      </c>
      <c r="H131" s="5">
        <f t="shared" si="14"/>
        <v>1.3</v>
      </c>
      <c r="I131" s="6">
        <f t="shared" si="19"/>
        <v>2.0000000000000018E-2</v>
      </c>
      <c r="J131" s="8"/>
    </row>
    <row r="132" spans="1:10" ht="14.45" x14ac:dyDescent="0.3">
      <c r="A132" s="4">
        <v>1.29</v>
      </c>
      <c r="B132" s="5">
        <v>0.02</v>
      </c>
      <c r="C132" s="5">
        <v>1.14E-2</v>
      </c>
      <c r="D132" s="5">
        <f t="shared" si="15"/>
        <v>3.1399999999999997E-2</v>
      </c>
      <c r="E132" s="5">
        <f t="shared" si="16"/>
        <v>4.0506E-2</v>
      </c>
      <c r="F132" s="5">
        <f t="shared" si="17"/>
        <v>1.330506</v>
      </c>
      <c r="G132" s="5">
        <f t="shared" si="18"/>
        <v>1.3</v>
      </c>
      <c r="H132" s="5">
        <f t="shared" ref="H132:H195" si="20">IF((FLOOR(G132,0.05))&lt;A132,A132,FLOOR(G132,0.05))</f>
        <v>1.3</v>
      </c>
      <c r="I132" s="6">
        <f t="shared" si="19"/>
        <v>1.0000000000000009E-2</v>
      </c>
      <c r="J132" s="8"/>
    </row>
    <row r="133" spans="1:10" ht="14.45" x14ac:dyDescent="0.3">
      <c r="A133" s="4">
        <v>1.3</v>
      </c>
      <c r="B133" s="5">
        <v>0.02</v>
      </c>
      <c r="C133" s="5">
        <v>1.14E-2</v>
      </c>
      <c r="D133" s="5">
        <f t="shared" si="15"/>
        <v>3.1399999999999997E-2</v>
      </c>
      <c r="E133" s="5">
        <f t="shared" si="16"/>
        <v>4.0819999999999995E-2</v>
      </c>
      <c r="F133" s="5">
        <f t="shared" si="17"/>
        <v>1.3408200000000001</v>
      </c>
      <c r="G133" s="5">
        <f t="shared" si="18"/>
        <v>1.3</v>
      </c>
      <c r="H133" s="5">
        <f t="shared" si="20"/>
        <v>1.3</v>
      </c>
      <c r="I133" s="6">
        <f t="shared" si="19"/>
        <v>0</v>
      </c>
      <c r="J133" s="8"/>
    </row>
    <row r="134" spans="1:10" ht="14.45" x14ac:dyDescent="0.3">
      <c r="A134" s="4">
        <v>1.31</v>
      </c>
      <c r="B134" s="5">
        <v>0.02</v>
      </c>
      <c r="C134" s="5">
        <v>1.14E-2</v>
      </c>
      <c r="D134" s="5">
        <f t="shared" si="15"/>
        <v>3.1399999999999997E-2</v>
      </c>
      <c r="E134" s="5">
        <f t="shared" si="16"/>
        <v>4.1133999999999997E-2</v>
      </c>
      <c r="F134" s="5">
        <f t="shared" si="17"/>
        <v>1.3511340000000001</v>
      </c>
      <c r="G134" s="5">
        <f t="shared" si="18"/>
        <v>1.35</v>
      </c>
      <c r="H134" s="5">
        <f t="shared" si="20"/>
        <v>1.35</v>
      </c>
      <c r="I134" s="6">
        <f t="shared" si="19"/>
        <v>4.0000000000000036E-2</v>
      </c>
      <c r="J134" s="8"/>
    </row>
    <row r="135" spans="1:10" ht="14.45" x14ac:dyDescent="0.3">
      <c r="A135" s="4">
        <v>1.32</v>
      </c>
      <c r="B135" s="5">
        <v>0.02</v>
      </c>
      <c r="C135" s="5">
        <v>1.14E-2</v>
      </c>
      <c r="D135" s="5">
        <f t="shared" si="15"/>
        <v>3.1399999999999997E-2</v>
      </c>
      <c r="E135" s="5">
        <f t="shared" si="16"/>
        <v>4.1447999999999999E-2</v>
      </c>
      <c r="F135" s="5">
        <f t="shared" si="17"/>
        <v>1.361448</v>
      </c>
      <c r="G135" s="5">
        <f t="shared" si="18"/>
        <v>1.35</v>
      </c>
      <c r="H135" s="5">
        <f t="shared" si="20"/>
        <v>1.35</v>
      </c>
      <c r="I135" s="6">
        <f t="shared" si="19"/>
        <v>3.0000000000000027E-2</v>
      </c>
      <c r="J135" s="8"/>
    </row>
    <row r="136" spans="1:10" ht="14.45" x14ac:dyDescent="0.3">
      <c r="A136" s="4">
        <v>1.33</v>
      </c>
      <c r="B136" s="5">
        <v>0.02</v>
      </c>
      <c r="C136" s="5">
        <v>1.14E-2</v>
      </c>
      <c r="D136" s="5">
        <f t="shared" si="15"/>
        <v>3.1399999999999997E-2</v>
      </c>
      <c r="E136" s="5">
        <f t="shared" si="16"/>
        <v>4.1762000000000001E-2</v>
      </c>
      <c r="F136" s="5">
        <f t="shared" si="17"/>
        <v>1.3717620000000001</v>
      </c>
      <c r="G136" s="5">
        <f t="shared" si="18"/>
        <v>1.35</v>
      </c>
      <c r="H136" s="5">
        <f t="shared" si="20"/>
        <v>1.35</v>
      </c>
      <c r="I136" s="6">
        <f t="shared" si="19"/>
        <v>2.0000000000000018E-2</v>
      </c>
      <c r="J136" s="8"/>
    </row>
    <row r="137" spans="1:10" ht="14.45" x14ac:dyDescent="0.3">
      <c r="A137" s="4">
        <v>1.34</v>
      </c>
      <c r="B137" s="5">
        <v>0.02</v>
      </c>
      <c r="C137" s="5">
        <v>1.14E-2</v>
      </c>
      <c r="D137" s="5">
        <f t="shared" si="15"/>
        <v>3.1399999999999997E-2</v>
      </c>
      <c r="E137" s="5">
        <f t="shared" si="16"/>
        <v>4.2076000000000002E-2</v>
      </c>
      <c r="F137" s="5">
        <f t="shared" si="17"/>
        <v>1.3820760000000001</v>
      </c>
      <c r="G137" s="5">
        <f t="shared" si="18"/>
        <v>1.35</v>
      </c>
      <c r="H137" s="5">
        <f t="shared" si="20"/>
        <v>1.35</v>
      </c>
      <c r="I137" s="6">
        <f t="shared" si="19"/>
        <v>1.0000000000000009E-2</v>
      </c>
      <c r="J137" s="8"/>
    </row>
    <row r="138" spans="1:10" ht="14.45" x14ac:dyDescent="0.3">
      <c r="A138" s="4">
        <v>1.35</v>
      </c>
      <c r="B138" s="5">
        <v>0.02</v>
      </c>
      <c r="C138" s="5">
        <v>1.14E-2</v>
      </c>
      <c r="D138" s="5">
        <f t="shared" si="15"/>
        <v>3.1399999999999997E-2</v>
      </c>
      <c r="E138" s="5">
        <f t="shared" si="16"/>
        <v>4.2389999999999997E-2</v>
      </c>
      <c r="F138" s="5">
        <f t="shared" si="17"/>
        <v>1.39239</v>
      </c>
      <c r="G138" s="5">
        <f t="shared" si="18"/>
        <v>1.35</v>
      </c>
      <c r="H138" s="5">
        <f t="shared" si="20"/>
        <v>1.35</v>
      </c>
      <c r="I138" s="6">
        <f t="shared" si="19"/>
        <v>0</v>
      </c>
      <c r="J138" s="8"/>
    </row>
    <row r="139" spans="1:10" ht="14.45" x14ac:dyDescent="0.3">
      <c r="A139" s="4">
        <v>1.36</v>
      </c>
      <c r="B139" s="5">
        <v>0.02</v>
      </c>
      <c r="C139" s="5">
        <v>1.14E-2</v>
      </c>
      <c r="D139" s="5">
        <f t="shared" si="15"/>
        <v>3.1399999999999997E-2</v>
      </c>
      <c r="E139" s="5">
        <f t="shared" si="16"/>
        <v>4.2703999999999999E-2</v>
      </c>
      <c r="F139" s="5">
        <f t="shared" si="17"/>
        <v>1.4027040000000002</v>
      </c>
      <c r="G139" s="5">
        <f t="shared" si="18"/>
        <v>1.4000000000000001</v>
      </c>
      <c r="H139" s="5">
        <f t="shared" si="20"/>
        <v>1.4000000000000001</v>
      </c>
      <c r="I139" s="6">
        <f t="shared" si="19"/>
        <v>4.0000000000000036E-2</v>
      </c>
      <c r="J139" s="8"/>
    </row>
    <row r="140" spans="1:10" ht="14.45" x14ac:dyDescent="0.3">
      <c r="A140" s="4">
        <v>1.37</v>
      </c>
      <c r="B140" s="5">
        <v>0.02</v>
      </c>
      <c r="C140" s="5">
        <v>1.14E-2</v>
      </c>
      <c r="D140" s="5">
        <f t="shared" si="15"/>
        <v>3.1399999999999997E-2</v>
      </c>
      <c r="E140" s="5">
        <f t="shared" si="16"/>
        <v>4.3018000000000001E-2</v>
      </c>
      <c r="F140" s="5">
        <f t="shared" si="17"/>
        <v>1.4130180000000001</v>
      </c>
      <c r="G140" s="5">
        <f t="shared" si="18"/>
        <v>1.4000000000000001</v>
      </c>
      <c r="H140" s="5">
        <f t="shared" si="20"/>
        <v>1.4000000000000001</v>
      </c>
      <c r="I140" s="6">
        <f t="shared" si="19"/>
        <v>3.0000000000000027E-2</v>
      </c>
      <c r="J140" s="8"/>
    </row>
    <row r="141" spans="1:10" ht="14.45" x14ac:dyDescent="0.3">
      <c r="A141" s="4">
        <v>1.38</v>
      </c>
      <c r="B141" s="5">
        <v>0.02</v>
      </c>
      <c r="C141" s="5">
        <v>1.14E-2</v>
      </c>
      <c r="D141" s="5">
        <f t="shared" si="15"/>
        <v>3.1399999999999997E-2</v>
      </c>
      <c r="E141" s="5">
        <f t="shared" si="16"/>
        <v>4.3331999999999996E-2</v>
      </c>
      <c r="F141" s="5">
        <f t="shared" si="17"/>
        <v>1.4233319999999998</v>
      </c>
      <c r="G141" s="5">
        <f t="shared" si="18"/>
        <v>1.4000000000000001</v>
      </c>
      <c r="H141" s="5">
        <f t="shared" si="20"/>
        <v>1.4000000000000001</v>
      </c>
      <c r="I141" s="6">
        <f t="shared" si="19"/>
        <v>2.000000000000024E-2</v>
      </c>
      <c r="J141" s="8"/>
    </row>
    <row r="142" spans="1:10" ht="14.45" x14ac:dyDescent="0.3">
      <c r="A142" s="4">
        <v>1.39</v>
      </c>
      <c r="B142" s="5">
        <v>0.02</v>
      </c>
      <c r="C142" s="5">
        <v>1.14E-2</v>
      </c>
      <c r="D142" s="5">
        <f t="shared" si="15"/>
        <v>3.1399999999999997E-2</v>
      </c>
      <c r="E142" s="5">
        <f t="shared" si="16"/>
        <v>4.364599999999999E-2</v>
      </c>
      <c r="F142" s="5">
        <f t="shared" si="17"/>
        <v>1.433646</v>
      </c>
      <c r="G142" s="5">
        <f t="shared" si="18"/>
        <v>1.4000000000000001</v>
      </c>
      <c r="H142" s="5">
        <f t="shared" si="20"/>
        <v>1.4000000000000001</v>
      </c>
      <c r="I142" s="6">
        <f t="shared" si="19"/>
        <v>1.0000000000000231E-2</v>
      </c>
      <c r="J142" s="8"/>
    </row>
    <row r="143" spans="1:10" ht="14.45" x14ac:dyDescent="0.3">
      <c r="A143" s="4">
        <v>1.4</v>
      </c>
      <c r="B143" s="5">
        <v>0.02</v>
      </c>
      <c r="C143" s="5">
        <v>1.14E-2</v>
      </c>
      <c r="D143" s="5">
        <f t="shared" si="15"/>
        <v>3.1399999999999997E-2</v>
      </c>
      <c r="E143" s="5">
        <f t="shared" si="16"/>
        <v>4.3959999999999992E-2</v>
      </c>
      <c r="F143" s="5">
        <f t="shared" si="17"/>
        <v>1.4439599999999999</v>
      </c>
      <c r="G143" s="5">
        <f t="shared" si="18"/>
        <v>1.4000000000000001</v>
      </c>
      <c r="H143" s="5">
        <f t="shared" si="20"/>
        <v>1.4000000000000001</v>
      </c>
      <c r="I143" s="6">
        <f t="shared" si="19"/>
        <v>0</v>
      </c>
      <c r="J143" s="8"/>
    </row>
    <row r="144" spans="1:10" ht="14.45" x14ac:dyDescent="0.3">
      <c r="A144" s="4">
        <v>1.41</v>
      </c>
      <c r="B144" s="5">
        <v>0.02</v>
      </c>
      <c r="C144" s="5">
        <v>1.14E-2</v>
      </c>
      <c r="D144" s="5">
        <f t="shared" si="15"/>
        <v>3.1399999999999997E-2</v>
      </c>
      <c r="E144" s="5">
        <f t="shared" si="16"/>
        <v>4.4273999999999994E-2</v>
      </c>
      <c r="F144" s="5">
        <f t="shared" si="17"/>
        <v>1.4542739999999998</v>
      </c>
      <c r="G144" s="5">
        <f t="shared" si="18"/>
        <v>1.4500000000000002</v>
      </c>
      <c r="H144" s="5">
        <f t="shared" si="20"/>
        <v>1.4500000000000002</v>
      </c>
      <c r="I144" s="6">
        <f t="shared" si="19"/>
        <v>4.0000000000000258E-2</v>
      </c>
      <c r="J144" s="8"/>
    </row>
    <row r="145" spans="1:10" ht="14.45" x14ac:dyDescent="0.3">
      <c r="A145" s="4">
        <v>1.42</v>
      </c>
      <c r="B145" s="5">
        <v>0.02</v>
      </c>
      <c r="C145" s="5">
        <v>1.14E-2</v>
      </c>
      <c r="D145" s="5">
        <f t="shared" si="15"/>
        <v>3.1399999999999997E-2</v>
      </c>
      <c r="E145" s="5">
        <f t="shared" si="16"/>
        <v>4.4587999999999996E-2</v>
      </c>
      <c r="F145" s="5">
        <f t="shared" si="17"/>
        <v>1.464588</v>
      </c>
      <c r="G145" s="5">
        <f t="shared" si="18"/>
        <v>1.4500000000000002</v>
      </c>
      <c r="H145" s="5">
        <f t="shared" si="20"/>
        <v>1.4500000000000002</v>
      </c>
      <c r="I145" s="6">
        <f t="shared" si="19"/>
        <v>3.0000000000000249E-2</v>
      </c>
      <c r="J145" s="8"/>
    </row>
    <row r="146" spans="1:10" ht="14.45" x14ac:dyDescent="0.3">
      <c r="A146" s="4">
        <v>1.43</v>
      </c>
      <c r="B146" s="5">
        <v>0.02</v>
      </c>
      <c r="C146" s="5">
        <v>1.14E-2</v>
      </c>
      <c r="D146" s="5">
        <f t="shared" si="15"/>
        <v>3.1399999999999997E-2</v>
      </c>
      <c r="E146" s="5">
        <f t="shared" si="16"/>
        <v>4.4901999999999997E-2</v>
      </c>
      <c r="F146" s="5">
        <f t="shared" si="17"/>
        <v>1.4749019999999999</v>
      </c>
      <c r="G146" s="5">
        <f t="shared" si="18"/>
        <v>1.4500000000000002</v>
      </c>
      <c r="H146" s="5">
        <f t="shared" si="20"/>
        <v>1.4500000000000002</v>
      </c>
      <c r="I146" s="6">
        <f t="shared" si="19"/>
        <v>2.000000000000024E-2</v>
      </c>
      <c r="J146" s="8"/>
    </row>
    <row r="147" spans="1:10" ht="14.45" x14ac:dyDescent="0.3">
      <c r="A147" s="4">
        <v>1.44</v>
      </c>
      <c r="B147" s="5">
        <v>0.02</v>
      </c>
      <c r="C147" s="5">
        <v>1.14E-2</v>
      </c>
      <c r="D147" s="5">
        <f t="shared" si="15"/>
        <v>3.1399999999999997E-2</v>
      </c>
      <c r="E147" s="5">
        <f t="shared" si="16"/>
        <v>4.5215999999999992E-2</v>
      </c>
      <c r="F147" s="5">
        <f t="shared" si="17"/>
        <v>1.4852159999999999</v>
      </c>
      <c r="G147" s="5">
        <f t="shared" si="18"/>
        <v>1.4500000000000002</v>
      </c>
      <c r="H147" s="5">
        <f t="shared" si="20"/>
        <v>1.4500000000000002</v>
      </c>
      <c r="I147" s="6">
        <f t="shared" si="19"/>
        <v>1.0000000000000231E-2</v>
      </c>
      <c r="J147" s="8"/>
    </row>
    <row r="148" spans="1:10" ht="14.45" x14ac:dyDescent="0.3">
      <c r="A148" s="4">
        <v>1.45</v>
      </c>
      <c r="B148" s="5">
        <v>0.02</v>
      </c>
      <c r="C148" s="5">
        <v>1.14E-2</v>
      </c>
      <c r="D148" s="5">
        <f t="shared" si="15"/>
        <v>3.1399999999999997E-2</v>
      </c>
      <c r="E148" s="5">
        <f t="shared" si="16"/>
        <v>4.5529999999999994E-2</v>
      </c>
      <c r="F148" s="5">
        <f t="shared" si="17"/>
        <v>1.49553</v>
      </c>
      <c r="G148" s="5">
        <f t="shared" si="18"/>
        <v>1.4500000000000002</v>
      </c>
      <c r="H148" s="5">
        <f t="shared" si="20"/>
        <v>1.4500000000000002</v>
      </c>
      <c r="I148" s="6">
        <f t="shared" si="19"/>
        <v>0</v>
      </c>
      <c r="J148" s="8"/>
    </row>
    <row r="149" spans="1:10" ht="14.45" x14ac:dyDescent="0.3">
      <c r="A149" s="4">
        <v>1.46</v>
      </c>
      <c r="B149" s="5">
        <v>0.02</v>
      </c>
      <c r="C149" s="5">
        <v>1.14E-2</v>
      </c>
      <c r="D149" s="5">
        <f t="shared" si="15"/>
        <v>3.1399999999999997E-2</v>
      </c>
      <c r="E149" s="5">
        <f t="shared" si="16"/>
        <v>4.5843999999999996E-2</v>
      </c>
      <c r="F149" s="5">
        <f t="shared" si="17"/>
        <v>1.505844</v>
      </c>
      <c r="G149" s="5">
        <f t="shared" si="18"/>
        <v>1.5</v>
      </c>
      <c r="H149" s="5">
        <f t="shared" si="20"/>
        <v>1.5</v>
      </c>
      <c r="I149" s="6">
        <f t="shared" si="19"/>
        <v>4.0000000000000036E-2</v>
      </c>
      <c r="J149" s="8"/>
    </row>
    <row r="150" spans="1:10" ht="14.45" x14ac:dyDescent="0.3">
      <c r="A150" s="4">
        <v>1.47</v>
      </c>
      <c r="B150" s="5">
        <v>0.02</v>
      </c>
      <c r="C150" s="5">
        <v>1.14E-2</v>
      </c>
      <c r="D150" s="5">
        <f t="shared" si="15"/>
        <v>3.1399999999999997E-2</v>
      </c>
      <c r="E150" s="5">
        <f t="shared" si="16"/>
        <v>4.6157999999999998E-2</v>
      </c>
      <c r="F150" s="5">
        <f t="shared" si="17"/>
        <v>1.5161579999999999</v>
      </c>
      <c r="G150" s="5">
        <f t="shared" si="18"/>
        <v>1.5</v>
      </c>
      <c r="H150" s="5">
        <f t="shared" si="20"/>
        <v>1.5</v>
      </c>
      <c r="I150" s="6">
        <f t="shared" si="19"/>
        <v>3.0000000000000027E-2</v>
      </c>
      <c r="J150" s="8"/>
    </row>
    <row r="151" spans="1:10" ht="14.45" x14ac:dyDescent="0.3">
      <c r="A151" s="4">
        <v>1.48</v>
      </c>
      <c r="B151" s="5">
        <v>0.02</v>
      </c>
      <c r="C151" s="5">
        <v>1.14E-2</v>
      </c>
      <c r="D151" s="5">
        <f t="shared" si="15"/>
        <v>3.1399999999999997E-2</v>
      </c>
      <c r="E151" s="5">
        <f t="shared" si="16"/>
        <v>4.6471999999999992E-2</v>
      </c>
      <c r="F151" s="5">
        <f t="shared" si="17"/>
        <v>1.5264720000000001</v>
      </c>
      <c r="G151" s="5">
        <f t="shared" si="18"/>
        <v>1.5</v>
      </c>
      <c r="H151" s="5">
        <f t="shared" si="20"/>
        <v>1.5</v>
      </c>
      <c r="I151" s="6">
        <f t="shared" si="19"/>
        <v>2.0000000000000018E-2</v>
      </c>
      <c r="J151" s="8"/>
    </row>
    <row r="152" spans="1:10" ht="14.45" x14ac:dyDescent="0.3">
      <c r="A152" s="4">
        <v>1.49</v>
      </c>
      <c r="B152" s="5">
        <v>0.02</v>
      </c>
      <c r="C152" s="5">
        <v>1.14E-2</v>
      </c>
      <c r="D152" s="5">
        <f t="shared" si="15"/>
        <v>3.1399999999999997E-2</v>
      </c>
      <c r="E152" s="5">
        <f t="shared" si="16"/>
        <v>4.6785999999999994E-2</v>
      </c>
      <c r="F152" s="5">
        <f t="shared" si="17"/>
        <v>1.536786</v>
      </c>
      <c r="G152" s="5">
        <f t="shared" si="18"/>
        <v>1.5</v>
      </c>
      <c r="H152" s="5">
        <f t="shared" si="20"/>
        <v>1.5</v>
      </c>
      <c r="I152" s="6">
        <f t="shared" si="19"/>
        <v>1.0000000000000009E-2</v>
      </c>
      <c r="J152" s="8"/>
    </row>
    <row r="153" spans="1:10" ht="14.45" x14ac:dyDescent="0.3">
      <c r="A153" s="4">
        <v>1.5</v>
      </c>
      <c r="B153" s="5">
        <v>0.02</v>
      </c>
      <c r="C153" s="5">
        <v>1.14E-2</v>
      </c>
      <c r="D153" s="5">
        <f t="shared" si="15"/>
        <v>3.1399999999999997E-2</v>
      </c>
      <c r="E153" s="5">
        <f t="shared" si="16"/>
        <v>4.7099999999999996E-2</v>
      </c>
      <c r="F153" s="5">
        <f t="shared" si="17"/>
        <v>1.5470999999999999</v>
      </c>
      <c r="G153" s="5">
        <f t="shared" si="18"/>
        <v>1.5</v>
      </c>
      <c r="H153" s="5">
        <f t="shared" si="20"/>
        <v>1.5</v>
      </c>
      <c r="I153" s="6">
        <f t="shared" si="19"/>
        <v>0</v>
      </c>
      <c r="J153" s="8"/>
    </row>
    <row r="154" spans="1:10" ht="14.45" x14ac:dyDescent="0.3">
      <c r="A154" s="4">
        <v>1.51</v>
      </c>
      <c r="B154" s="5">
        <v>0.02</v>
      </c>
      <c r="C154" s="5">
        <v>1.14E-2</v>
      </c>
      <c r="D154" s="5">
        <f t="shared" si="15"/>
        <v>3.1399999999999997E-2</v>
      </c>
      <c r="E154" s="5">
        <f t="shared" si="16"/>
        <v>4.7413999999999998E-2</v>
      </c>
      <c r="F154" s="5">
        <f t="shared" si="17"/>
        <v>1.5574140000000001</v>
      </c>
      <c r="G154" s="5">
        <f t="shared" si="18"/>
        <v>1.55</v>
      </c>
      <c r="H154" s="5">
        <f t="shared" si="20"/>
        <v>1.55</v>
      </c>
      <c r="I154" s="6">
        <f t="shared" si="19"/>
        <v>4.0000000000000036E-2</v>
      </c>
      <c r="J154" s="8"/>
    </row>
    <row r="155" spans="1:10" ht="14.45" x14ac:dyDescent="0.3">
      <c r="A155" s="4">
        <v>1.52</v>
      </c>
      <c r="B155" s="5">
        <v>0.02</v>
      </c>
      <c r="C155" s="5">
        <v>1.14E-2</v>
      </c>
      <c r="D155" s="5">
        <f t="shared" si="15"/>
        <v>3.1399999999999997E-2</v>
      </c>
      <c r="E155" s="5">
        <f t="shared" si="16"/>
        <v>4.7728E-2</v>
      </c>
      <c r="F155" s="5">
        <f t="shared" si="17"/>
        <v>1.567728</v>
      </c>
      <c r="G155" s="5">
        <f t="shared" si="18"/>
        <v>1.55</v>
      </c>
      <c r="H155" s="5">
        <f t="shared" si="20"/>
        <v>1.55</v>
      </c>
      <c r="I155" s="6">
        <f t="shared" si="19"/>
        <v>3.0000000000000027E-2</v>
      </c>
      <c r="J155" s="8"/>
    </row>
    <row r="156" spans="1:10" ht="14.45" x14ac:dyDescent="0.3">
      <c r="A156" s="4">
        <v>1.53</v>
      </c>
      <c r="B156" s="5">
        <v>0.02</v>
      </c>
      <c r="C156" s="5">
        <v>1.14E-2</v>
      </c>
      <c r="D156" s="5">
        <f t="shared" si="15"/>
        <v>3.1399999999999997E-2</v>
      </c>
      <c r="E156" s="5">
        <f t="shared" si="16"/>
        <v>4.8041999999999994E-2</v>
      </c>
      <c r="F156" s="5">
        <f t="shared" si="17"/>
        <v>1.5780419999999999</v>
      </c>
      <c r="G156" s="5">
        <f t="shared" si="18"/>
        <v>1.55</v>
      </c>
      <c r="H156" s="5">
        <f t="shared" si="20"/>
        <v>1.55</v>
      </c>
      <c r="I156" s="6">
        <f t="shared" si="19"/>
        <v>2.0000000000000018E-2</v>
      </c>
      <c r="J156" s="8"/>
    </row>
    <row r="157" spans="1:10" ht="14.45" x14ac:dyDescent="0.3">
      <c r="A157" s="4">
        <v>1.54</v>
      </c>
      <c r="B157" s="5">
        <v>0.02</v>
      </c>
      <c r="C157" s="5">
        <v>1.14E-2</v>
      </c>
      <c r="D157" s="5">
        <f t="shared" si="15"/>
        <v>3.1399999999999997E-2</v>
      </c>
      <c r="E157" s="5">
        <f t="shared" si="16"/>
        <v>4.8355999999999996E-2</v>
      </c>
      <c r="F157" s="5">
        <f t="shared" si="17"/>
        <v>1.5883560000000001</v>
      </c>
      <c r="G157" s="5">
        <f t="shared" si="18"/>
        <v>1.55</v>
      </c>
      <c r="H157" s="5">
        <f t="shared" si="20"/>
        <v>1.55</v>
      </c>
      <c r="I157" s="6">
        <f t="shared" si="19"/>
        <v>1.0000000000000009E-2</v>
      </c>
      <c r="J157" s="8"/>
    </row>
    <row r="158" spans="1:10" ht="14.45" x14ac:dyDescent="0.3">
      <c r="A158" s="4">
        <v>1.55</v>
      </c>
      <c r="B158" s="5">
        <v>0.02</v>
      </c>
      <c r="C158" s="5">
        <v>1.14E-2</v>
      </c>
      <c r="D158" s="5">
        <f t="shared" si="15"/>
        <v>3.1399999999999997E-2</v>
      </c>
      <c r="E158" s="5">
        <f t="shared" si="16"/>
        <v>4.8669999999999998E-2</v>
      </c>
      <c r="F158" s="5">
        <f t="shared" si="17"/>
        <v>1.59867</v>
      </c>
      <c r="G158" s="5">
        <f t="shared" si="18"/>
        <v>1.55</v>
      </c>
      <c r="H158" s="5">
        <f t="shared" si="20"/>
        <v>1.55</v>
      </c>
      <c r="I158" s="6">
        <f t="shared" si="19"/>
        <v>0</v>
      </c>
      <c r="J158" s="8"/>
    </row>
    <row r="159" spans="1:10" ht="14.45" x14ac:dyDescent="0.3">
      <c r="A159" s="4">
        <v>1.56</v>
      </c>
      <c r="B159" s="5">
        <v>0.02</v>
      </c>
      <c r="C159" s="5">
        <v>1.14E-2</v>
      </c>
      <c r="D159" s="5">
        <f t="shared" si="15"/>
        <v>3.1399999999999997E-2</v>
      </c>
      <c r="E159" s="5">
        <f t="shared" si="16"/>
        <v>4.8984E-2</v>
      </c>
      <c r="F159" s="5">
        <f t="shared" si="17"/>
        <v>1.608984</v>
      </c>
      <c r="G159" s="5">
        <f t="shared" si="18"/>
        <v>1.6</v>
      </c>
      <c r="H159" s="5">
        <f t="shared" si="20"/>
        <v>1.6</v>
      </c>
      <c r="I159" s="6">
        <f t="shared" si="19"/>
        <v>4.0000000000000036E-2</v>
      </c>
      <c r="J159" s="8"/>
    </row>
    <row r="160" spans="1:10" ht="14.45" x14ac:dyDescent="0.3">
      <c r="A160" s="4">
        <v>1.57</v>
      </c>
      <c r="B160" s="5">
        <v>0.02</v>
      </c>
      <c r="C160" s="5">
        <v>1.14E-2</v>
      </c>
      <c r="D160" s="5">
        <f t="shared" si="15"/>
        <v>3.1399999999999997E-2</v>
      </c>
      <c r="E160" s="5">
        <f t="shared" si="16"/>
        <v>4.9297999999999995E-2</v>
      </c>
      <c r="F160" s="5">
        <f t="shared" si="17"/>
        <v>1.6192980000000001</v>
      </c>
      <c r="G160" s="5">
        <f t="shared" si="18"/>
        <v>1.6</v>
      </c>
      <c r="H160" s="5">
        <f t="shared" si="20"/>
        <v>1.6</v>
      </c>
      <c r="I160" s="6">
        <f t="shared" si="19"/>
        <v>3.0000000000000027E-2</v>
      </c>
      <c r="J160" s="8"/>
    </row>
    <row r="161" spans="1:10" ht="14.45" x14ac:dyDescent="0.3">
      <c r="A161" s="4">
        <v>1.58</v>
      </c>
      <c r="B161" s="5">
        <v>0.02</v>
      </c>
      <c r="C161" s="5">
        <v>1.14E-2</v>
      </c>
      <c r="D161" s="5">
        <f t="shared" si="15"/>
        <v>3.1399999999999997E-2</v>
      </c>
      <c r="E161" s="5">
        <f t="shared" si="16"/>
        <v>4.9611999999999996E-2</v>
      </c>
      <c r="F161" s="5">
        <f t="shared" si="17"/>
        <v>1.6296120000000001</v>
      </c>
      <c r="G161" s="5">
        <f t="shared" si="18"/>
        <v>1.6</v>
      </c>
      <c r="H161" s="5">
        <f t="shared" si="20"/>
        <v>1.6</v>
      </c>
      <c r="I161" s="6">
        <f t="shared" si="19"/>
        <v>2.0000000000000018E-2</v>
      </c>
      <c r="J161" s="8"/>
    </row>
    <row r="162" spans="1:10" ht="14.45" x14ac:dyDescent="0.3">
      <c r="A162" s="4">
        <v>1.59</v>
      </c>
      <c r="B162" s="5">
        <v>0.02</v>
      </c>
      <c r="C162" s="5">
        <v>1.14E-2</v>
      </c>
      <c r="D162" s="5">
        <f t="shared" si="15"/>
        <v>3.1399999999999997E-2</v>
      </c>
      <c r="E162" s="5">
        <f t="shared" si="16"/>
        <v>4.9925999999999998E-2</v>
      </c>
      <c r="F162" s="5">
        <f t="shared" si="17"/>
        <v>1.639926</v>
      </c>
      <c r="G162" s="5">
        <f t="shared" si="18"/>
        <v>1.6</v>
      </c>
      <c r="H162" s="5">
        <f t="shared" si="20"/>
        <v>1.6</v>
      </c>
      <c r="I162" s="6">
        <f t="shared" si="19"/>
        <v>1.0000000000000009E-2</v>
      </c>
      <c r="J162" s="8"/>
    </row>
    <row r="163" spans="1:10" ht="14.45" x14ac:dyDescent="0.3">
      <c r="A163" s="4">
        <v>1.6</v>
      </c>
      <c r="B163" s="5">
        <v>0.02</v>
      </c>
      <c r="C163" s="5">
        <v>1.14E-2</v>
      </c>
      <c r="D163" s="5">
        <f t="shared" si="15"/>
        <v>3.1399999999999997E-2</v>
      </c>
      <c r="E163" s="5">
        <f t="shared" si="16"/>
        <v>5.024E-2</v>
      </c>
      <c r="F163" s="5">
        <f t="shared" si="17"/>
        <v>1.6502400000000002</v>
      </c>
      <c r="G163" s="5">
        <f t="shared" si="18"/>
        <v>1.6500000000000001</v>
      </c>
      <c r="H163" s="5">
        <f t="shared" si="20"/>
        <v>1.6500000000000001</v>
      </c>
      <c r="I163" s="6">
        <f t="shared" si="19"/>
        <v>5.0000000000000044E-2</v>
      </c>
      <c r="J163" s="8"/>
    </row>
    <row r="164" spans="1:10" ht="14.45" x14ac:dyDescent="0.3">
      <c r="A164" s="4">
        <v>1.61</v>
      </c>
      <c r="B164" s="5">
        <v>0.02</v>
      </c>
      <c r="C164" s="5">
        <v>1.14E-2</v>
      </c>
      <c r="D164" s="5">
        <f t="shared" si="15"/>
        <v>3.1399999999999997E-2</v>
      </c>
      <c r="E164" s="5">
        <f t="shared" si="16"/>
        <v>5.0554000000000002E-2</v>
      </c>
      <c r="F164" s="5">
        <f t="shared" si="17"/>
        <v>1.6605540000000001</v>
      </c>
      <c r="G164" s="5">
        <f t="shared" si="18"/>
        <v>1.6500000000000001</v>
      </c>
      <c r="H164" s="5">
        <f t="shared" si="20"/>
        <v>1.6500000000000001</v>
      </c>
      <c r="I164" s="6">
        <f t="shared" si="19"/>
        <v>4.0000000000000036E-2</v>
      </c>
      <c r="J164" s="8"/>
    </row>
    <row r="165" spans="1:10" ht="14.45" x14ac:dyDescent="0.3">
      <c r="A165" s="4">
        <v>1.62</v>
      </c>
      <c r="B165" s="5">
        <v>0.02</v>
      </c>
      <c r="C165" s="5">
        <v>1.14E-2</v>
      </c>
      <c r="D165" s="5">
        <f t="shared" si="15"/>
        <v>3.1399999999999997E-2</v>
      </c>
      <c r="E165" s="5">
        <f t="shared" si="16"/>
        <v>5.0867999999999997E-2</v>
      </c>
      <c r="F165" s="5">
        <f t="shared" si="17"/>
        <v>1.670868</v>
      </c>
      <c r="G165" s="5">
        <f t="shared" si="18"/>
        <v>1.6500000000000001</v>
      </c>
      <c r="H165" s="5">
        <f t="shared" si="20"/>
        <v>1.6500000000000001</v>
      </c>
      <c r="I165" s="6">
        <f t="shared" si="19"/>
        <v>3.0000000000000027E-2</v>
      </c>
      <c r="J165" s="8"/>
    </row>
    <row r="166" spans="1:10" ht="14.45" x14ac:dyDescent="0.3">
      <c r="A166" s="4">
        <v>1.63</v>
      </c>
      <c r="B166" s="5">
        <v>0.02</v>
      </c>
      <c r="C166" s="5">
        <v>1.14E-2</v>
      </c>
      <c r="D166" s="5">
        <f t="shared" si="15"/>
        <v>3.1399999999999997E-2</v>
      </c>
      <c r="E166" s="5">
        <f t="shared" si="16"/>
        <v>5.1181999999999991E-2</v>
      </c>
      <c r="F166" s="5">
        <f t="shared" si="17"/>
        <v>1.681182</v>
      </c>
      <c r="G166" s="5">
        <f t="shared" si="18"/>
        <v>1.6500000000000001</v>
      </c>
      <c r="H166" s="5">
        <f t="shared" si="20"/>
        <v>1.6500000000000001</v>
      </c>
      <c r="I166" s="6">
        <f t="shared" si="19"/>
        <v>2.000000000000024E-2</v>
      </c>
      <c r="J166" s="8"/>
    </row>
    <row r="167" spans="1:10" ht="14.45" x14ac:dyDescent="0.3">
      <c r="A167" s="4">
        <v>1.64</v>
      </c>
      <c r="B167" s="5">
        <v>0.02</v>
      </c>
      <c r="C167" s="5">
        <v>1.14E-2</v>
      </c>
      <c r="D167" s="5">
        <f t="shared" si="15"/>
        <v>3.1399999999999997E-2</v>
      </c>
      <c r="E167" s="5">
        <f t="shared" si="16"/>
        <v>5.1495999999999993E-2</v>
      </c>
      <c r="F167" s="5">
        <f t="shared" si="17"/>
        <v>1.6914959999999999</v>
      </c>
      <c r="G167" s="5">
        <f t="shared" si="18"/>
        <v>1.6500000000000001</v>
      </c>
      <c r="H167" s="5">
        <f t="shared" si="20"/>
        <v>1.6500000000000001</v>
      </c>
      <c r="I167" s="6">
        <f t="shared" si="19"/>
        <v>1.0000000000000231E-2</v>
      </c>
      <c r="J167" s="8"/>
    </row>
    <row r="168" spans="1:10" ht="14.45" x14ac:dyDescent="0.3">
      <c r="A168" s="4">
        <v>1.65</v>
      </c>
      <c r="B168" s="5">
        <v>0.02</v>
      </c>
      <c r="C168" s="5">
        <v>1.14E-2</v>
      </c>
      <c r="D168" s="5">
        <f t="shared" si="15"/>
        <v>3.1399999999999997E-2</v>
      </c>
      <c r="E168" s="5">
        <f t="shared" si="16"/>
        <v>5.1809999999999995E-2</v>
      </c>
      <c r="F168" s="5">
        <f t="shared" si="17"/>
        <v>1.7018099999999998</v>
      </c>
      <c r="G168" s="5">
        <f t="shared" si="18"/>
        <v>1.7000000000000002</v>
      </c>
      <c r="H168" s="5">
        <f t="shared" si="20"/>
        <v>1.7000000000000002</v>
      </c>
      <c r="I168" s="6">
        <f t="shared" si="19"/>
        <v>5.0000000000000266E-2</v>
      </c>
      <c r="J168" s="8"/>
    </row>
    <row r="169" spans="1:10" ht="14.45" x14ac:dyDescent="0.3">
      <c r="A169" s="4">
        <v>1.66</v>
      </c>
      <c r="B169" s="5">
        <v>0.02</v>
      </c>
      <c r="C169" s="5">
        <v>1.14E-2</v>
      </c>
      <c r="D169" s="5">
        <f t="shared" si="15"/>
        <v>3.1399999999999997E-2</v>
      </c>
      <c r="E169" s="5">
        <f t="shared" si="16"/>
        <v>5.212399999999999E-2</v>
      </c>
      <c r="F169" s="5">
        <f t="shared" si="17"/>
        <v>1.712124</v>
      </c>
      <c r="G169" s="5">
        <f t="shared" si="18"/>
        <v>1.7000000000000002</v>
      </c>
      <c r="H169" s="5">
        <f t="shared" si="20"/>
        <v>1.7000000000000002</v>
      </c>
      <c r="I169" s="6">
        <f t="shared" si="19"/>
        <v>4.0000000000000258E-2</v>
      </c>
      <c r="J169" s="8"/>
    </row>
    <row r="170" spans="1:10" ht="14.45" x14ac:dyDescent="0.3">
      <c r="A170" s="4">
        <v>1.67</v>
      </c>
      <c r="B170" s="5">
        <v>0.02</v>
      </c>
      <c r="C170" s="5">
        <v>1.14E-2</v>
      </c>
      <c r="D170" s="5">
        <f t="shared" si="15"/>
        <v>3.1399999999999997E-2</v>
      </c>
      <c r="E170" s="5">
        <f t="shared" si="16"/>
        <v>5.2437999999999992E-2</v>
      </c>
      <c r="F170" s="5">
        <f t="shared" si="17"/>
        <v>1.7224379999999999</v>
      </c>
      <c r="G170" s="5">
        <f t="shared" si="18"/>
        <v>1.7000000000000002</v>
      </c>
      <c r="H170" s="5">
        <f t="shared" si="20"/>
        <v>1.7000000000000002</v>
      </c>
      <c r="I170" s="6">
        <f t="shared" si="19"/>
        <v>3.0000000000000249E-2</v>
      </c>
      <c r="J170" s="8"/>
    </row>
    <row r="171" spans="1:10" ht="14.45" x14ac:dyDescent="0.3">
      <c r="A171" s="4">
        <v>1.68</v>
      </c>
      <c r="B171" s="5">
        <v>0.02</v>
      </c>
      <c r="C171" s="5">
        <v>1.14E-2</v>
      </c>
      <c r="D171" s="5">
        <f t="shared" si="15"/>
        <v>3.1399999999999997E-2</v>
      </c>
      <c r="E171" s="5">
        <f t="shared" si="16"/>
        <v>5.2751999999999993E-2</v>
      </c>
      <c r="F171" s="5">
        <f t="shared" si="17"/>
        <v>1.7327519999999998</v>
      </c>
      <c r="G171" s="5">
        <f t="shared" si="18"/>
        <v>1.7000000000000002</v>
      </c>
      <c r="H171" s="5">
        <f t="shared" si="20"/>
        <v>1.7000000000000002</v>
      </c>
      <c r="I171" s="6">
        <f t="shared" si="19"/>
        <v>2.000000000000024E-2</v>
      </c>
      <c r="J171" s="8"/>
    </row>
    <row r="172" spans="1:10" ht="14.45" x14ac:dyDescent="0.3">
      <c r="A172" s="4">
        <v>1.69</v>
      </c>
      <c r="B172" s="5">
        <v>0.02</v>
      </c>
      <c r="C172" s="5">
        <v>1.14E-2</v>
      </c>
      <c r="D172" s="5">
        <f t="shared" si="15"/>
        <v>3.1399999999999997E-2</v>
      </c>
      <c r="E172" s="5">
        <f t="shared" si="16"/>
        <v>5.3065999999999995E-2</v>
      </c>
      <c r="F172" s="5">
        <f t="shared" si="17"/>
        <v>1.743066</v>
      </c>
      <c r="G172" s="5">
        <f t="shared" si="18"/>
        <v>1.7000000000000002</v>
      </c>
      <c r="H172" s="5">
        <f t="shared" si="20"/>
        <v>1.7000000000000002</v>
      </c>
      <c r="I172" s="6">
        <f t="shared" si="19"/>
        <v>1.0000000000000231E-2</v>
      </c>
      <c r="J172" s="8"/>
    </row>
    <row r="173" spans="1:10" ht="14.45" x14ac:dyDescent="0.3">
      <c r="A173" s="4">
        <v>1.7</v>
      </c>
      <c r="B173" s="5">
        <v>0.02</v>
      </c>
      <c r="C173" s="5">
        <v>1.14E-2</v>
      </c>
      <c r="D173" s="5">
        <f t="shared" si="15"/>
        <v>3.1399999999999997E-2</v>
      </c>
      <c r="E173" s="5">
        <f t="shared" si="16"/>
        <v>5.3379999999999997E-2</v>
      </c>
      <c r="F173" s="5">
        <f t="shared" si="17"/>
        <v>1.7533799999999999</v>
      </c>
      <c r="G173" s="5">
        <f t="shared" si="18"/>
        <v>1.75</v>
      </c>
      <c r="H173" s="5">
        <f t="shared" si="20"/>
        <v>1.75</v>
      </c>
      <c r="I173" s="6">
        <f t="shared" si="19"/>
        <v>5.0000000000000044E-2</v>
      </c>
      <c r="J173" s="8"/>
    </row>
    <row r="174" spans="1:10" ht="14.45" x14ac:dyDescent="0.3">
      <c r="A174" s="4">
        <v>1.71</v>
      </c>
      <c r="B174" s="5">
        <v>0.02</v>
      </c>
      <c r="C174" s="5">
        <v>1.14E-2</v>
      </c>
      <c r="D174" s="5">
        <f t="shared" si="15"/>
        <v>3.1399999999999997E-2</v>
      </c>
      <c r="E174" s="5">
        <f t="shared" si="16"/>
        <v>5.3693999999999992E-2</v>
      </c>
      <c r="F174" s="5">
        <f t="shared" si="17"/>
        <v>1.7636939999999999</v>
      </c>
      <c r="G174" s="5">
        <f t="shared" si="18"/>
        <v>1.75</v>
      </c>
      <c r="H174" s="5">
        <f t="shared" si="20"/>
        <v>1.75</v>
      </c>
      <c r="I174" s="6">
        <f t="shared" si="19"/>
        <v>4.0000000000000036E-2</v>
      </c>
      <c r="J174" s="8"/>
    </row>
    <row r="175" spans="1:10" ht="14.45" x14ac:dyDescent="0.3">
      <c r="A175" s="4">
        <v>1.72</v>
      </c>
      <c r="B175" s="5">
        <v>0.02</v>
      </c>
      <c r="C175" s="5">
        <v>1.14E-2</v>
      </c>
      <c r="D175" s="5">
        <f t="shared" si="15"/>
        <v>3.1399999999999997E-2</v>
      </c>
      <c r="E175" s="5">
        <f t="shared" si="16"/>
        <v>5.4007999999999994E-2</v>
      </c>
      <c r="F175" s="5">
        <f t="shared" si="17"/>
        <v>1.774008</v>
      </c>
      <c r="G175" s="5">
        <f t="shared" si="18"/>
        <v>1.75</v>
      </c>
      <c r="H175" s="5">
        <f t="shared" si="20"/>
        <v>1.75</v>
      </c>
      <c r="I175" s="6">
        <f t="shared" si="19"/>
        <v>3.0000000000000027E-2</v>
      </c>
      <c r="J175" s="8"/>
    </row>
    <row r="176" spans="1:10" ht="14.45" x14ac:dyDescent="0.3">
      <c r="A176" s="4">
        <v>1.73</v>
      </c>
      <c r="B176" s="5">
        <v>0.02</v>
      </c>
      <c r="C176" s="5">
        <v>1.14E-2</v>
      </c>
      <c r="D176" s="5">
        <f t="shared" si="15"/>
        <v>3.1399999999999997E-2</v>
      </c>
      <c r="E176" s="5">
        <f t="shared" si="16"/>
        <v>5.4321999999999995E-2</v>
      </c>
      <c r="F176" s="5">
        <f t="shared" si="17"/>
        <v>1.784322</v>
      </c>
      <c r="G176" s="5">
        <f t="shared" si="18"/>
        <v>1.75</v>
      </c>
      <c r="H176" s="5">
        <f t="shared" si="20"/>
        <v>1.75</v>
      </c>
      <c r="I176" s="6">
        <f t="shared" si="19"/>
        <v>2.0000000000000018E-2</v>
      </c>
      <c r="J176" s="8"/>
    </row>
    <row r="177" spans="1:10" ht="14.45" x14ac:dyDescent="0.3">
      <c r="A177" s="4">
        <v>1.74</v>
      </c>
      <c r="B177" s="5">
        <v>0.02</v>
      </c>
      <c r="C177" s="5">
        <v>1.14E-2</v>
      </c>
      <c r="D177" s="5">
        <f t="shared" si="15"/>
        <v>3.1399999999999997E-2</v>
      </c>
      <c r="E177" s="5">
        <f t="shared" si="16"/>
        <v>5.4635999999999997E-2</v>
      </c>
      <c r="F177" s="5">
        <f t="shared" si="17"/>
        <v>1.7946359999999999</v>
      </c>
      <c r="G177" s="5">
        <f t="shared" si="18"/>
        <v>1.75</v>
      </c>
      <c r="H177" s="5">
        <f t="shared" si="20"/>
        <v>1.75</v>
      </c>
      <c r="I177" s="6">
        <f t="shared" si="19"/>
        <v>1.0000000000000009E-2</v>
      </c>
      <c r="J177" s="8"/>
    </row>
    <row r="178" spans="1:10" ht="14.45" x14ac:dyDescent="0.3">
      <c r="A178" s="4">
        <v>1.75</v>
      </c>
      <c r="B178" s="5">
        <v>0.02</v>
      </c>
      <c r="C178" s="5">
        <v>1.14E-2</v>
      </c>
      <c r="D178" s="5">
        <f t="shared" si="15"/>
        <v>3.1399999999999997E-2</v>
      </c>
      <c r="E178" s="5">
        <f t="shared" si="16"/>
        <v>5.4949999999999999E-2</v>
      </c>
      <c r="F178" s="5">
        <f t="shared" si="17"/>
        <v>1.8049500000000001</v>
      </c>
      <c r="G178" s="5">
        <f t="shared" si="18"/>
        <v>1.8</v>
      </c>
      <c r="H178" s="5">
        <f t="shared" si="20"/>
        <v>1.8</v>
      </c>
      <c r="I178" s="6">
        <f t="shared" si="19"/>
        <v>5.0000000000000044E-2</v>
      </c>
      <c r="J178" s="8"/>
    </row>
    <row r="179" spans="1:10" ht="14.45" x14ac:dyDescent="0.3">
      <c r="A179" s="4">
        <v>1.76</v>
      </c>
      <c r="B179" s="5">
        <v>0.02</v>
      </c>
      <c r="C179" s="5">
        <v>1.14E-2</v>
      </c>
      <c r="D179" s="5">
        <f t="shared" si="15"/>
        <v>3.1399999999999997E-2</v>
      </c>
      <c r="E179" s="5">
        <f t="shared" si="16"/>
        <v>5.5263999999999994E-2</v>
      </c>
      <c r="F179" s="5">
        <f t="shared" si="17"/>
        <v>1.815264</v>
      </c>
      <c r="G179" s="5">
        <f t="shared" si="18"/>
        <v>1.8</v>
      </c>
      <c r="H179" s="5">
        <f t="shared" si="20"/>
        <v>1.8</v>
      </c>
      <c r="I179" s="6">
        <f t="shared" si="19"/>
        <v>4.0000000000000036E-2</v>
      </c>
      <c r="J179" s="8"/>
    </row>
    <row r="180" spans="1:10" ht="14.45" x14ac:dyDescent="0.3">
      <c r="A180" s="4">
        <v>1.77</v>
      </c>
      <c r="B180" s="5">
        <v>0.02</v>
      </c>
      <c r="C180" s="5">
        <v>1.14E-2</v>
      </c>
      <c r="D180" s="5">
        <f t="shared" si="15"/>
        <v>3.1399999999999997E-2</v>
      </c>
      <c r="E180" s="5">
        <f t="shared" si="16"/>
        <v>5.5577999999999995E-2</v>
      </c>
      <c r="F180" s="5">
        <f t="shared" si="17"/>
        <v>1.8255779999999999</v>
      </c>
      <c r="G180" s="5">
        <f t="shared" si="18"/>
        <v>1.8</v>
      </c>
      <c r="H180" s="5">
        <f t="shared" si="20"/>
        <v>1.8</v>
      </c>
      <c r="I180" s="6">
        <f t="shared" si="19"/>
        <v>3.0000000000000027E-2</v>
      </c>
      <c r="J180" s="8"/>
    </row>
    <row r="181" spans="1:10" ht="14.45" x14ac:dyDescent="0.3">
      <c r="A181" s="4">
        <v>1.78</v>
      </c>
      <c r="B181" s="5">
        <v>0.02</v>
      </c>
      <c r="C181" s="5">
        <v>1.14E-2</v>
      </c>
      <c r="D181" s="5">
        <f t="shared" si="15"/>
        <v>3.1399999999999997E-2</v>
      </c>
      <c r="E181" s="5">
        <f t="shared" si="16"/>
        <v>5.5891999999999997E-2</v>
      </c>
      <c r="F181" s="5">
        <f t="shared" si="17"/>
        <v>1.8358920000000001</v>
      </c>
      <c r="G181" s="7">
        <f t="shared" si="18"/>
        <v>1.8</v>
      </c>
      <c r="H181" s="5">
        <f t="shared" si="20"/>
        <v>1.8</v>
      </c>
      <c r="I181" s="6">
        <f t="shared" si="19"/>
        <v>2.0000000000000018E-2</v>
      </c>
      <c r="J181" s="8"/>
    </row>
    <row r="182" spans="1:10" ht="14.45" x14ac:dyDescent="0.3">
      <c r="A182" s="4">
        <v>1.79</v>
      </c>
      <c r="B182" s="5">
        <v>0.02</v>
      </c>
      <c r="C182" s="5">
        <v>1.14E-2</v>
      </c>
      <c r="D182" s="5">
        <f t="shared" ref="D182:D245" si="21">B182+C182</f>
        <v>3.1399999999999997E-2</v>
      </c>
      <c r="E182" s="5">
        <f t="shared" ref="E182:E245" si="22">A182*D182</f>
        <v>5.6205999999999999E-2</v>
      </c>
      <c r="F182" s="5">
        <f t="shared" ref="F182:F241" si="23">A182+E182</f>
        <v>1.846206</v>
      </c>
      <c r="G182" s="5">
        <f t="shared" si="18"/>
        <v>1.8</v>
      </c>
      <c r="H182" s="5">
        <f t="shared" si="20"/>
        <v>1.8</v>
      </c>
      <c r="I182" s="6">
        <f t="shared" si="19"/>
        <v>1.0000000000000009E-2</v>
      </c>
      <c r="J182" s="8"/>
    </row>
    <row r="183" spans="1:10" ht="14.45" x14ac:dyDescent="0.3">
      <c r="A183" s="4">
        <v>1.8</v>
      </c>
      <c r="B183" s="5">
        <v>0.02</v>
      </c>
      <c r="C183" s="5">
        <v>1.14E-2</v>
      </c>
      <c r="D183" s="5">
        <f t="shared" si="21"/>
        <v>3.1399999999999997E-2</v>
      </c>
      <c r="E183" s="5">
        <f t="shared" si="22"/>
        <v>5.6519999999999994E-2</v>
      </c>
      <c r="F183" s="5">
        <f t="shared" si="23"/>
        <v>1.8565199999999999</v>
      </c>
      <c r="G183" s="5">
        <f t="shared" si="18"/>
        <v>1.85</v>
      </c>
      <c r="H183" s="5">
        <f t="shared" si="20"/>
        <v>1.85</v>
      </c>
      <c r="I183" s="6">
        <f t="shared" si="19"/>
        <v>5.0000000000000044E-2</v>
      </c>
      <c r="J183" s="8"/>
    </row>
    <row r="184" spans="1:10" ht="14.45" x14ac:dyDescent="0.3">
      <c r="A184" s="4">
        <v>1.81</v>
      </c>
      <c r="B184" s="5">
        <v>0.02</v>
      </c>
      <c r="C184" s="5">
        <v>1.14E-2</v>
      </c>
      <c r="D184" s="5">
        <f t="shared" si="21"/>
        <v>3.1399999999999997E-2</v>
      </c>
      <c r="E184" s="5">
        <f t="shared" si="22"/>
        <v>5.6833999999999996E-2</v>
      </c>
      <c r="F184" s="5">
        <f t="shared" si="23"/>
        <v>1.8668340000000001</v>
      </c>
      <c r="G184" s="5">
        <f t="shared" si="18"/>
        <v>1.85</v>
      </c>
      <c r="H184" s="5">
        <f t="shared" si="20"/>
        <v>1.85</v>
      </c>
      <c r="I184" s="6">
        <f t="shared" si="19"/>
        <v>4.0000000000000036E-2</v>
      </c>
      <c r="J184" s="8"/>
    </row>
    <row r="185" spans="1:10" ht="14.45" x14ac:dyDescent="0.3">
      <c r="A185" s="4">
        <v>1.82</v>
      </c>
      <c r="B185" s="5">
        <v>0.02</v>
      </c>
      <c r="C185" s="5">
        <v>1.14E-2</v>
      </c>
      <c r="D185" s="5">
        <f t="shared" si="21"/>
        <v>3.1399999999999997E-2</v>
      </c>
      <c r="E185" s="5">
        <f t="shared" si="22"/>
        <v>5.7147999999999997E-2</v>
      </c>
      <c r="F185" s="5">
        <f t="shared" si="23"/>
        <v>1.877148</v>
      </c>
      <c r="G185" s="5">
        <f t="shared" si="18"/>
        <v>1.85</v>
      </c>
      <c r="H185" s="5">
        <f t="shared" si="20"/>
        <v>1.85</v>
      </c>
      <c r="I185" s="6">
        <f t="shared" si="19"/>
        <v>3.0000000000000027E-2</v>
      </c>
      <c r="J185" s="8"/>
    </row>
    <row r="186" spans="1:10" ht="14.45" x14ac:dyDescent="0.3">
      <c r="A186" s="4">
        <v>1.83</v>
      </c>
      <c r="B186" s="5">
        <v>0.02</v>
      </c>
      <c r="C186" s="5">
        <v>1.14E-2</v>
      </c>
      <c r="D186" s="5">
        <f t="shared" si="21"/>
        <v>3.1399999999999997E-2</v>
      </c>
      <c r="E186" s="5">
        <f t="shared" si="22"/>
        <v>5.7461999999999999E-2</v>
      </c>
      <c r="F186" s="5">
        <f t="shared" si="23"/>
        <v>1.887462</v>
      </c>
      <c r="G186" s="5">
        <f t="shared" si="18"/>
        <v>1.85</v>
      </c>
      <c r="H186" s="5">
        <f t="shared" si="20"/>
        <v>1.85</v>
      </c>
      <c r="I186" s="6">
        <f t="shared" si="19"/>
        <v>2.0000000000000018E-2</v>
      </c>
      <c r="J186" s="8"/>
    </row>
    <row r="187" spans="1:10" ht="14.45" x14ac:dyDescent="0.3">
      <c r="A187" s="4">
        <v>1.84</v>
      </c>
      <c r="B187" s="5">
        <v>0.02</v>
      </c>
      <c r="C187" s="5">
        <v>1.14E-2</v>
      </c>
      <c r="D187" s="5">
        <f t="shared" si="21"/>
        <v>3.1399999999999997E-2</v>
      </c>
      <c r="E187" s="5">
        <f t="shared" si="22"/>
        <v>5.7776000000000001E-2</v>
      </c>
      <c r="F187" s="5">
        <f t="shared" si="23"/>
        <v>1.8977760000000001</v>
      </c>
      <c r="G187" s="5">
        <f t="shared" si="18"/>
        <v>1.85</v>
      </c>
      <c r="H187" s="5">
        <f t="shared" si="20"/>
        <v>1.85</v>
      </c>
      <c r="I187" s="6">
        <f t="shared" si="19"/>
        <v>1.0000000000000009E-2</v>
      </c>
      <c r="J187" s="8"/>
    </row>
    <row r="188" spans="1:10" ht="14.45" x14ac:dyDescent="0.3">
      <c r="A188" s="4">
        <v>1.85</v>
      </c>
      <c r="B188" s="5">
        <v>0.02</v>
      </c>
      <c r="C188" s="5">
        <v>1.14E-2</v>
      </c>
      <c r="D188" s="5">
        <f t="shared" si="21"/>
        <v>3.1399999999999997E-2</v>
      </c>
      <c r="E188" s="5">
        <f t="shared" si="22"/>
        <v>5.8089999999999996E-2</v>
      </c>
      <c r="F188" s="5">
        <f t="shared" si="23"/>
        <v>1.9080900000000001</v>
      </c>
      <c r="G188" s="5">
        <f t="shared" si="18"/>
        <v>1.9000000000000001</v>
      </c>
      <c r="H188" s="5">
        <f t="shared" si="20"/>
        <v>1.9000000000000001</v>
      </c>
      <c r="I188" s="6">
        <f t="shared" si="19"/>
        <v>5.0000000000000044E-2</v>
      </c>
      <c r="J188" s="8"/>
    </row>
    <row r="189" spans="1:10" ht="14.45" x14ac:dyDescent="0.3">
      <c r="A189" s="4">
        <v>1.86</v>
      </c>
      <c r="B189" s="5">
        <v>0.02</v>
      </c>
      <c r="C189" s="5">
        <v>1.14E-2</v>
      </c>
      <c r="D189" s="5">
        <f t="shared" si="21"/>
        <v>3.1399999999999997E-2</v>
      </c>
      <c r="E189" s="5">
        <f t="shared" si="22"/>
        <v>5.8403999999999998E-2</v>
      </c>
      <c r="F189" s="5">
        <f t="shared" si="23"/>
        <v>1.918404</v>
      </c>
      <c r="G189" s="5">
        <f t="shared" si="18"/>
        <v>1.9000000000000001</v>
      </c>
      <c r="H189" s="5">
        <f t="shared" si="20"/>
        <v>1.9000000000000001</v>
      </c>
      <c r="I189" s="6">
        <f t="shared" si="19"/>
        <v>4.0000000000000036E-2</v>
      </c>
      <c r="J189" s="8"/>
    </row>
    <row r="190" spans="1:10" ht="14.45" x14ac:dyDescent="0.3">
      <c r="A190" s="4">
        <v>1.87</v>
      </c>
      <c r="B190" s="5">
        <v>0.02</v>
      </c>
      <c r="C190" s="5">
        <v>1.14E-2</v>
      </c>
      <c r="D190" s="5">
        <f t="shared" si="21"/>
        <v>3.1399999999999997E-2</v>
      </c>
      <c r="E190" s="5">
        <f t="shared" si="22"/>
        <v>5.8717999999999999E-2</v>
      </c>
      <c r="F190" s="5">
        <f t="shared" si="23"/>
        <v>1.9287180000000002</v>
      </c>
      <c r="G190" s="5">
        <f t="shared" si="18"/>
        <v>1.9000000000000001</v>
      </c>
      <c r="H190" s="5">
        <f t="shared" si="20"/>
        <v>1.9000000000000001</v>
      </c>
      <c r="I190" s="6">
        <f t="shared" si="19"/>
        <v>3.0000000000000027E-2</v>
      </c>
      <c r="J190" s="8"/>
    </row>
    <row r="191" spans="1:10" ht="14.45" x14ac:dyDescent="0.3">
      <c r="A191" s="4">
        <v>1.88</v>
      </c>
      <c r="B191" s="5">
        <v>0.02</v>
      </c>
      <c r="C191" s="5">
        <v>1.14E-2</v>
      </c>
      <c r="D191" s="5">
        <f t="shared" si="21"/>
        <v>3.1399999999999997E-2</v>
      </c>
      <c r="E191" s="5">
        <f t="shared" si="22"/>
        <v>5.9031999999999994E-2</v>
      </c>
      <c r="F191" s="5">
        <f t="shared" si="23"/>
        <v>1.9390319999999999</v>
      </c>
      <c r="G191" s="5">
        <f t="shared" si="18"/>
        <v>1.9000000000000001</v>
      </c>
      <c r="H191" s="5">
        <f t="shared" si="20"/>
        <v>1.9000000000000001</v>
      </c>
      <c r="I191" s="6">
        <f t="shared" si="19"/>
        <v>2.000000000000024E-2</v>
      </c>
      <c r="J191" s="8"/>
    </row>
    <row r="192" spans="1:10" ht="14.45" x14ac:dyDescent="0.3">
      <c r="A192" s="4">
        <v>1.89</v>
      </c>
      <c r="B192" s="5">
        <v>0.02</v>
      </c>
      <c r="C192" s="5">
        <v>1.14E-2</v>
      </c>
      <c r="D192" s="5">
        <f t="shared" si="21"/>
        <v>3.1399999999999997E-2</v>
      </c>
      <c r="E192" s="5">
        <f t="shared" si="22"/>
        <v>5.9345999999999989E-2</v>
      </c>
      <c r="F192" s="5">
        <f t="shared" si="23"/>
        <v>1.9493459999999998</v>
      </c>
      <c r="G192" s="5">
        <f t="shared" si="18"/>
        <v>1.9000000000000001</v>
      </c>
      <c r="H192" s="5">
        <f t="shared" si="20"/>
        <v>1.9000000000000001</v>
      </c>
      <c r="I192" s="6">
        <f t="shared" si="19"/>
        <v>1.0000000000000231E-2</v>
      </c>
      <c r="J192" s="8"/>
    </row>
    <row r="193" spans="1:10" ht="14.45" x14ac:dyDescent="0.3">
      <c r="A193" s="4">
        <v>1.9</v>
      </c>
      <c r="B193" s="5">
        <v>0.02</v>
      </c>
      <c r="C193" s="5">
        <v>1.14E-2</v>
      </c>
      <c r="D193" s="5">
        <f t="shared" si="21"/>
        <v>3.1399999999999997E-2</v>
      </c>
      <c r="E193" s="5">
        <f t="shared" si="22"/>
        <v>5.9659999999999991E-2</v>
      </c>
      <c r="F193" s="5">
        <f t="shared" si="23"/>
        <v>1.95966</v>
      </c>
      <c r="G193" s="5">
        <f t="shared" si="18"/>
        <v>1.9500000000000002</v>
      </c>
      <c r="H193" s="5">
        <f t="shared" si="20"/>
        <v>1.9500000000000002</v>
      </c>
      <c r="I193" s="6">
        <f t="shared" si="19"/>
        <v>5.0000000000000266E-2</v>
      </c>
      <c r="J193" s="8"/>
    </row>
    <row r="194" spans="1:10" ht="14.45" x14ac:dyDescent="0.3">
      <c r="A194" s="4">
        <v>1.91</v>
      </c>
      <c r="B194" s="5">
        <v>0.02</v>
      </c>
      <c r="C194" s="5">
        <v>1.14E-2</v>
      </c>
      <c r="D194" s="5">
        <f t="shared" si="21"/>
        <v>3.1399999999999997E-2</v>
      </c>
      <c r="E194" s="5">
        <f t="shared" si="22"/>
        <v>5.9973999999999993E-2</v>
      </c>
      <c r="F194" s="5">
        <f t="shared" si="23"/>
        <v>1.9699739999999999</v>
      </c>
      <c r="G194" s="5">
        <f t="shared" ref="G194:G257" si="24">FLOOR(F194,0.05)</f>
        <v>1.9500000000000002</v>
      </c>
      <c r="H194" s="5">
        <f t="shared" si="20"/>
        <v>1.9500000000000002</v>
      </c>
      <c r="I194" s="6">
        <f t="shared" ref="I194:I257" si="25">H194-A194</f>
        <v>4.0000000000000258E-2</v>
      </c>
      <c r="J194" s="8"/>
    </row>
    <row r="195" spans="1:10" ht="14.45" x14ac:dyDescent="0.3">
      <c r="A195" s="4">
        <v>1.92</v>
      </c>
      <c r="B195" s="5">
        <v>0.02</v>
      </c>
      <c r="C195" s="5">
        <v>1.14E-2</v>
      </c>
      <c r="D195" s="5">
        <f t="shared" si="21"/>
        <v>3.1399999999999997E-2</v>
      </c>
      <c r="E195" s="5">
        <f t="shared" si="22"/>
        <v>6.0287999999999994E-2</v>
      </c>
      <c r="F195" s="5">
        <f t="shared" si="23"/>
        <v>1.9802879999999998</v>
      </c>
      <c r="G195" s="5">
        <f t="shared" si="24"/>
        <v>1.9500000000000002</v>
      </c>
      <c r="H195" s="5">
        <f t="shared" si="20"/>
        <v>1.9500000000000002</v>
      </c>
      <c r="I195" s="6">
        <f t="shared" si="25"/>
        <v>3.0000000000000249E-2</v>
      </c>
      <c r="J195" s="8"/>
    </row>
    <row r="196" spans="1:10" ht="14.45" x14ac:dyDescent="0.3">
      <c r="A196" s="4">
        <v>1.93</v>
      </c>
      <c r="B196" s="5">
        <v>0.02</v>
      </c>
      <c r="C196" s="5">
        <v>1.14E-2</v>
      </c>
      <c r="D196" s="5">
        <f t="shared" si="21"/>
        <v>3.1399999999999997E-2</v>
      </c>
      <c r="E196" s="5">
        <f t="shared" si="22"/>
        <v>6.0601999999999996E-2</v>
      </c>
      <c r="F196" s="5">
        <f t="shared" si="23"/>
        <v>1.990602</v>
      </c>
      <c r="G196" s="5">
        <f t="shared" si="24"/>
        <v>1.9500000000000002</v>
      </c>
      <c r="H196" s="5">
        <f t="shared" ref="H196:H259" si="26">IF((FLOOR(G196,0.05))&lt;A196,A196,FLOOR(G196,0.05))</f>
        <v>1.9500000000000002</v>
      </c>
      <c r="I196" s="6">
        <f t="shared" si="25"/>
        <v>2.000000000000024E-2</v>
      </c>
      <c r="J196" s="8"/>
    </row>
    <row r="197" spans="1:10" ht="14.45" x14ac:dyDescent="0.3">
      <c r="A197" s="4">
        <v>1.94</v>
      </c>
      <c r="B197" s="5">
        <v>0.02</v>
      </c>
      <c r="C197" s="5">
        <v>1.14E-2</v>
      </c>
      <c r="D197" s="5">
        <f t="shared" si="21"/>
        <v>3.1399999999999997E-2</v>
      </c>
      <c r="E197" s="5">
        <f t="shared" si="22"/>
        <v>6.0915999999999991E-2</v>
      </c>
      <c r="F197" s="5">
        <f t="shared" si="23"/>
        <v>2.0009160000000001</v>
      </c>
      <c r="G197" s="5">
        <f t="shared" si="24"/>
        <v>2</v>
      </c>
      <c r="H197" s="5">
        <f t="shared" si="26"/>
        <v>2</v>
      </c>
      <c r="I197" s="6">
        <f t="shared" si="25"/>
        <v>6.0000000000000053E-2</v>
      </c>
      <c r="J197" s="8"/>
    </row>
    <row r="198" spans="1:10" ht="14.45" x14ac:dyDescent="0.3">
      <c r="A198" s="4">
        <v>1.95</v>
      </c>
      <c r="B198" s="5">
        <v>0.02</v>
      </c>
      <c r="C198" s="5">
        <v>1.14E-2</v>
      </c>
      <c r="D198" s="5">
        <f t="shared" si="21"/>
        <v>3.1399999999999997E-2</v>
      </c>
      <c r="E198" s="5">
        <f t="shared" si="22"/>
        <v>6.1229999999999993E-2</v>
      </c>
      <c r="F198" s="5">
        <f t="shared" si="23"/>
        <v>2.0112299999999999</v>
      </c>
      <c r="G198" s="5">
        <f t="shared" si="24"/>
        <v>2</v>
      </c>
      <c r="H198" s="5">
        <f t="shared" si="26"/>
        <v>2</v>
      </c>
      <c r="I198" s="6">
        <f t="shared" si="25"/>
        <v>5.0000000000000044E-2</v>
      </c>
      <c r="J198" s="8"/>
    </row>
    <row r="199" spans="1:10" ht="14.45" x14ac:dyDescent="0.3">
      <c r="A199" s="4">
        <v>1.96</v>
      </c>
      <c r="B199" s="5">
        <v>0.02</v>
      </c>
      <c r="C199" s="5">
        <v>1.14E-2</v>
      </c>
      <c r="D199" s="5">
        <f t="shared" si="21"/>
        <v>3.1399999999999997E-2</v>
      </c>
      <c r="E199" s="5">
        <f t="shared" si="22"/>
        <v>6.1543999999999995E-2</v>
      </c>
      <c r="F199" s="5">
        <f t="shared" si="23"/>
        <v>2.021544</v>
      </c>
      <c r="G199" s="5">
        <f t="shared" si="24"/>
        <v>2</v>
      </c>
      <c r="H199" s="5">
        <f t="shared" si="26"/>
        <v>2</v>
      </c>
      <c r="I199" s="6">
        <f t="shared" si="25"/>
        <v>4.0000000000000036E-2</v>
      </c>
      <c r="J199" s="8"/>
    </row>
    <row r="200" spans="1:10" ht="14.45" x14ac:dyDescent="0.3">
      <c r="A200" s="4">
        <v>1.97</v>
      </c>
      <c r="B200" s="5">
        <v>0.02</v>
      </c>
      <c r="C200" s="5">
        <v>1.14E-2</v>
      </c>
      <c r="D200" s="5">
        <f t="shared" si="21"/>
        <v>3.1399999999999997E-2</v>
      </c>
      <c r="E200" s="5">
        <f t="shared" si="22"/>
        <v>6.1857999999999996E-2</v>
      </c>
      <c r="F200" s="5">
        <f t="shared" si="23"/>
        <v>2.0318580000000002</v>
      </c>
      <c r="G200" s="5">
        <f t="shared" si="24"/>
        <v>2</v>
      </c>
      <c r="H200" s="5">
        <f t="shared" si="26"/>
        <v>2</v>
      </c>
      <c r="I200" s="6">
        <f t="shared" si="25"/>
        <v>3.0000000000000027E-2</v>
      </c>
      <c r="J200" s="8"/>
    </row>
    <row r="201" spans="1:10" ht="14.45" x14ac:dyDescent="0.3">
      <c r="A201" s="4">
        <v>1.98</v>
      </c>
      <c r="B201" s="5">
        <v>0.02</v>
      </c>
      <c r="C201" s="5">
        <v>1.14E-2</v>
      </c>
      <c r="D201" s="5">
        <f t="shared" si="21"/>
        <v>3.1399999999999997E-2</v>
      </c>
      <c r="E201" s="5">
        <f t="shared" si="22"/>
        <v>6.2171999999999991E-2</v>
      </c>
      <c r="F201" s="5">
        <f t="shared" si="23"/>
        <v>2.0421719999999999</v>
      </c>
      <c r="G201" s="5">
        <f t="shared" si="24"/>
        <v>2</v>
      </c>
      <c r="H201" s="5">
        <f t="shared" si="26"/>
        <v>2</v>
      </c>
      <c r="I201" s="6">
        <f t="shared" si="25"/>
        <v>2.0000000000000018E-2</v>
      </c>
      <c r="J201" s="8"/>
    </row>
    <row r="202" spans="1:10" ht="14.45" x14ac:dyDescent="0.3">
      <c r="A202" s="4">
        <v>1.99</v>
      </c>
      <c r="B202" s="5">
        <v>0.02</v>
      </c>
      <c r="C202" s="5">
        <v>1.14E-2</v>
      </c>
      <c r="D202" s="5">
        <f t="shared" si="21"/>
        <v>3.1399999999999997E-2</v>
      </c>
      <c r="E202" s="5">
        <f t="shared" si="22"/>
        <v>6.2485999999999993E-2</v>
      </c>
      <c r="F202" s="5">
        <f t="shared" si="23"/>
        <v>2.052486</v>
      </c>
      <c r="G202" s="5">
        <f t="shared" si="24"/>
        <v>2.0500000000000003</v>
      </c>
      <c r="H202" s="5">
        <f t="shared" si="26"/>
        <v>2.0500000000000003</v>
      </c>
      <c r="I202" s="6">
        <f t="shared" si="25"/>
        <v>6.0000000000000275E-2</v>
      </c>
      <c r="J202" s="8"/>
    </row>
    <row r="203" spans="1:10" ht="14.45" x14ac:dyDescent="0.3">
      <c r="A203" s="4">
        <v>2</v>
      </c>
      <c r="B203" s="5">
        <v>0.02</v>
      </c>
      <c r="C203" s="5">
        <v>1.14E-2</v>
      </c>
      <c r="D203" s="5">
        <f t="shared" si="21"/>
        <v>3.1399999999999997E-2</v>
      </c>
      <c r="E203" s="5">
        <f t="shared" si="22"/>
        <v>6.2799999999999995E-2</v>
      </c>
      <c r="F203" s="5">
        <f t="shared" si="23"/>
        <v>2.0628000000000002</v>
      </c>
      <c r="G203" s="5">
        <f t="shared" si="24"/>
        <v>2.0500000000000003</v>
      </c>
      <c r="H203" s="5">
        <f t="shared" si="26"/>
        <v>2.0500000000000003</v>
      </c>
      <c r="I203" s="6">
        <f t="shared" si="25"/>
        <v>5.0000000000000266E-2</v>
      </c>
      <c r="J203" s="8"/>
    </row>
    <row r="204" spans="1:10" ht="14.45" x14ac:dyDescent="0.3">
      <c r="A204" s="4">
        <v>2.0099999999999998</v>
      </c>
      <c r="B204" s="5">
        <v>0.02</v>
      </c>
      <c r="C204" s="5">
        <v>1.14E-2</v>
      </c>
      <c r="D204" s="5">
        <f t="shared" si="21"/>
        <v>3.1399999999999997E-2</v>
      </c>
      <c r="E204" s="5">
        <f t="shared" si="22"/>
        <v>6.311399999999999E-2</v>
      </c>
      <c r="F204" s="5">
        <f t="shared" si="23"/>
        <v>2.0731139999999999</v>
      </c>
      <c r="G204" s="5">
        <f t="shared" si="24"/>
        <v>2.0500000000000003</v>
      </c>
      <c r="H204" s="5">
        <f t="shared" si="26"/>
        <v>2.0500000000000003</v>
      </c>
      <c r="I204" s="6">
        <f t="shared" si="25"/>
        <v>4.000000000000048E-2</v>
      </c>
      <c r="J204" s="8"/>
    </row>
    <row r="205" spans="1:10" ht="14.45" x14ac:dyDescent="0.3">
      <c r="A205" s="4">
        <v>2.02</v>
      </c>
      <c r="B205" s="5">
        <v>0.02</v>
      </c>
      <c r="C205" s="5">
        <v>1.14E-2</v>
      </c>
      <c r="D205" s="5">
        <f t="shared" si="21"/>
        <v>3.1399999999999997E-2</v>
      </c>
      <c r="E205" s="5">
        <f t="shared" si="22"/>
        <v>6.3427999999999998E-2</v>
      </c>
      <c r="F205" s="5">
        <f t="shared" si="23"/>
        <v>2.0834280000000001</v>
      </c>
      <c r="G205" s="5">
        <f t="shared" si="24"/>
        <v>2.0500000000000003</v>
      </c>
      <c r="H205" s="5">
        <f t="shared" si="26"/>
        <v>2.0500000000000003</v>
      </c>
      <c r="I205" s="6">
        <f t="shared" si="25"/>
        <v>3.0000000000000249E-2</v>
      </c>
      <c r="J205" s="8"/>
    </row>
    <row r="206" spans="1:10" ht="14.45" x14ac:dyDescent="0.3">
      <c r="A206" s="4">
        <v>2.0299999999999998</v>
      </c>
      <c r="B206" s="5">
        <v>0.02</v>
      </c>
      <c r="C206" s="5">
        <v>1.14E-2</v>
      </c>
      <c r="D206" s="5">
        <f t="shared" si="21"/>
        <v>3.1399999999999997E-2</v>
      </c>
      <c r="E206" s="5">
        <f t="shared" si="22"/>
        <v>6.3741999999999993E-2</v>
      </c>
      <c r="F206" s="5">
        <f t="shared" si="23"/>
        <v>2.0937419999999998</v>
      </c>
      <c r="G206" s="5">
        <f t="shared" si="24"/>
        <v>2.0500000000000003</v>
      </c>
      <c r="H206" s="5">
        <f t="shared" si="26"/>
        <v>2.0500000000000003</v>
      </c>
      <c r="I206" s="6">
        <f t="shared" si="25"/>
        <v>2.0000000000000462E-2</v>
      </c>
      <c r="J206" s="8"/>
    </row>
    <row r="207" spans="1:10" ht="14.45" x14ac:dyDescent="0.3">
      <c r="A207" s="4">
        <v>2.04</v>
      </c>
      <c r="B207" s="5">
        <v>0.02</v>
      </c>
      <c r="C207" s="5">
        <v>1.14E-2</v>
      </c>
      <c r="D207" s="5">
        <f t="shared" si="21"/>
        <v>3.1399999999999997E-2</v>
      </c>
      <c r="E207" s="5">
        <f t="shared" si="22"/>
        <v>6.4056000000000002E-2</v>
      </c>
      <c r="F207" s="5">
        <f t="shared" si="23"/>
        <v>2.1040559999999999</v>
      </c>
      <c r="G207" s="5">
        <f t="shared" si="24"/>
        <v>2.1</v>
      </c>
      <c r="H207" s="5">
        <f t="shared" si="26"/>
        <v>2.1</v>
      </c>
      <c r="I207" s="6">
        <f t="shared" si="25"/>
        <v>6.0000000000000053E-2</v>
      </c>
      <c r="J207" s="8"/>
    </row>
    <row r="208" spans="1:10" ht="14.45" x14ac:dyDescent="0.3">
      <c r="A208" s="4">
        <v>2.0499999999999998</v>
      </c>
      <c r="B208" s="5">
        <v>0.02</v>
      </c>
      <c r="C208" s="5">
        <v>1.14E-2</v>
      </c>
      <c r="D208" s="5">
        <f t="shared" si="21"/>
        <v>3.1399999999999997E-2</v>
      </c>
      <c r="E208" s="5">
        <f t="shared" si="22"/>
        <v>6.4369999999999983E-2</v>
      </c>
      <c r="F208" s="5">
        <f t="shared" si="23"/>
        <v>2.1143699999999996</v>
      </c>
      <c r="G208" s="5">
        <f t="shared" si="24"/>
        <v>2.1</v>
      </c>
      <c r="H208" s="5">
        <f t="shared" si="26"/>
        <v>2.1</v>
      </c>
      <c r="I208" s="6">
        <f t="shared" si="25"/>
        <v>5.0000000000000266E-2</v>
      </c>
      <c r="J208" s="8"/>
    </row>
    <row r="209" spans="1:10" ht="14.45" x14ac:dyDescent="0.3">
      <c r="A209" s="4">
        <v>2.06</v>
      </c>
      <c r="B209" s="5">
        <v>0.02</v>
      </c>
      <c r="C209" s="5">
        <v>1.14E-2</v>
      </c>
      <c r="D209" s="5">
        <f t="shared" si="21"/>
        <v>3.1399999999999997E-2</v>
      </c>
      <c r="E209" s="5">
        <f t="shared" si="22"/>
        <v>6.4683999999999992E-2</v>
      </c>
      <c r="F209" s="5">
        <f t="shared" si="23"/>
        <v>2.1246840000000002</v>
      </c>
      <c r="G209" s="5">
        <f t="shared" si="24"/>
        <v>2.1</v>
      </c>
      <c r="H209" s="5">
        <f t="shared" si="26"/>
        <v>2.1</v>
      </c>
      <c r="I209" s="6">
        <f t="shared" si="25"/>
        <v>4.0000000000000036E-2</v>
      </c>
      <c r="J209" s="8"/>
    </row>
    <row r="210" spans="1:10" ht="14.45" x14ac:dyDescent="0.3">
      <c r="A210" s="4">
        <v>2.0699999999999998</v>
      </c>
      <c r="B210" s="5">
        <v>0.02</v>
      </c>
      <c r="C210" s="5">
        <v>1.14E-2</v>
      </c>
      <c r="D210" s="5">
        <f t="shared" si="21"/>
        <v>3.1399999999999997E-2</v>
      </c>
      <c r="E210" s="5">
        <f t="shared" si="22"/>
        <v>6.4997999999999986E-2</v>
      </c>
      <c r="F210" s="5">
        <f t="shared" si="23"/>
        <v>2.134998</v>
      </c>
      <c r="G210" s="5">
        <f t="shared" si="24"/>
        <v>2.1</v>
      </c>
      <c r="H210" s="5">
        <f t="shared" si="26"/>
        <v>2.1</v>
      </c>
      <c r="I210" s="6">
        <f t="shared" si="25"/>
        <v>3.0000000000000249E-2</v>
      </c>
      <c r="J210" s="8"/>
    </row>
    <row r="211" spans="1:10" ht="14.45" x14ac:dyDescent="0.3">
      <c r="A211" s="4">
        <v>2.08</v>
      </c>
      <c r="B211" s="5">
        <v>0.02</v>
      </c>
      <c r="C211" s="5">
        <v>1.14E-2</v>
      </c>
      <c r="D211" s="5">
        <f t="shared" si="21"/>
        <v>3.1399999999999997E-2</v>
      </c>
      <c r="E211" s="5">
        <f t="shared" si="22"/>
        <v>6.5311999999999995E-2</v>
      </c>
      <c r="F211" s="5">
        <f t="shared" si="23"/>
        <v>2.1453120000000001</v>
      </c>
      <c r="G211" s="5">
        <f t="shared" si="24"/>
        <v>2.1</v>
      </c>
      <c r="H211" s="5">
        <f t="shared" si="26"/>
        <v>2.1</v>
      </c>
      <c r="I211" s="6">
        <f t="shared" si="25"/>
        <v>2.0000000000000018E-2</v>
      </c>
      <c r="J211" s="8"/>
    </row>
    <row r="212" spans="1:10" ht="14.45" x14ac:dyDescent="0.3">
      <c r="A212" s="4">
        <v>2.09</v>
      </c>
      <c r="B212" s="5">
        <v>0.02</v>
      </c>
      <c r="C212" s="5">
        <v>1.14E-2</v>
      </c>
      <c r="D212" s="5">
        <f t="shared" si="21"/>
        <v>3.1399999999999997E-2</v>
      </c>
      <c r="E212" s="5">
        <f t="shared" si="22"/>
        <v>6.562599999999999E-2</v>
      </c>
      <c r="F212" s="5">
        <f t="shared" si="23"/>
        <v>2.1556259999999998</v>
      </c>
      <c r="G212" s="5">
        <f t="shared" si="24"/>
        <v>2.15</v>
      </c>
      <c r="H212" s="5">
        <f t="shared" si="26"/>
        <v>2.15</v>
      </c>
      <c r="I212" s="6">
        <f t="shared" si="25"/>
        <v>6.0000000000000053E-2</v>
      </c>
      <c r="J212" s="8"/>
    </row>
    <row r="213" spans="1:10" ht="14.45" x14ac:dyDescent="0.3">
      <c r="A213" s="4">
        <v>2.1</v>
      </c>
      <c r="B213" s="5">
        <v>0.02</v>
      </c>
      <c r="C213" s="5">
        <v>1.14E-2</v>
      </c>
      <c r="D213" s="5">
        <f t="shared" si="21"/>
        <v>3.1399999999999997E-2</v>
      </c>
      <c r="E213" s="5">
        <f t="shared" si="22"/>
        <v>6.5939999999999999E-2</v>
      </c>
      <c r="F213" s="5">
        <f t="shared" si="23"/>
        <v>2.16594</v>
      </c>
      <c r="G213" s="5">
        <f t="shared" si="24"/>
        <v>2.15</v>
      </c>
      <c r="H213" s="5">
        <f t="shared" si="26"/>
        <v>2.15</v>
      </c>
      <c r="I213" s="6">
        <f t="shared" si="25"/>
        <v>4.9999999999999822E-2</v>
      </c>
      <c r="J213" s="8"/>
    </row>
    <row r="214" spans="1:10" ht="14.45" x14ac:dyDescent="0.3">
      <c r="A214" s="4">
        <v>2.11</v>
      </c>
      <c r="B214" s="5">
        <v>0.02</v>
      </c>
      <c r="C214" s="5">
        <v>1.14E-2</v>
      </c>
      <c r="D214" s="5">
        <f t="shared" si="21"/>
        <v>3.1399999999999997E-2</v>
      </c>
      <c r="E214" s="5">
        <f t="shared" si="22"/>
        <v>6.6253999999999993E-2</v>
      </c>
      <c r="F214" s="5">
        <f t="shared" si="23"/>
        <v>2.1762539999999997</v>
      </c>
      <c r="G214" s="5">
        <f t="shared" si="24"/>
        <v>2.15</v>
      </c>
      <c r="H214" s="5">
        <f t="shared" si="26"/>
        <v>2.15</v>
      </c>
      <c r="I214" s="6">
        <f t="shared" si="25"/>
        <v>4.0000000000000036E-2</v>
      </c>
      <c r="J214" s="8"/>
    </row>
    <row r="215" spans="1:10" ht="14.45" x14ac:dyDescent="0.3">
      <c r="A215" s="4">
        <v>2.12</v>
      </c>
      <c r="B215" s="5">
        <v>0.02</v>
      </c>
      <c r="C215" s="5">
        <v>1.14E-2</v>
      </c>
      <c r="D215" s="5">
        <f t="shared" si="21"/>
        <v>3.1399999999999997E-2</v>
      </c>
      <c r="E215" s="5">
        <f t="shared" si="22"/>
        <v>6.6568000000000002E-2</v>
      </c>
      <c r="F215" s="5">
        <f t="shared" si="23"/>
        <v>2.1865680000000003</v>
      </c>
      <c r="G215" s="5">
        <f t="shared" si="24"/>
        <v>2.15</v>
      </c>
      <c r="H215" s="5">
        <f t="shared" si="26"/>
        <v>2.15</v>
      </c>
      <c r="I215" s="6">
        <f t="shared" si="25"/>
        <v>2.9999999999999805E-2</v>
      </c>
      <c r="J215" s="8"/>
    </row>
    <row r="216" spans="1:10" ht="14.45" x14ac:dyDescent="0.3">
      <c r="A216" s="4">
        <v>2.13</v>
      </c>
      <c r="B216" s="5">
        <v>0.02</v>
      </c>
      <c r="C216" s="5">
        <v>1.14E-2</v>
      </c>
      <c r="D216" s="5">
        <f t="shared" si="21"/>
        <v>3.1399999999999997E-2</v>
      </c>
      <c r="E216" s="5">
        <f t="shared" si="22"/>
        <v>6.6881999999999997E-2</v>
      </c>
      <c r="F216" s="5">
        <f t="shared" si="23"/>
        <v>2.196882</v>
      </c>
      <c r="G216" s="5">
        <f t="shared" si="24"/>
        <v>2.15</v>
      </c>
      <c r="H216" s="5">
        <f t="shared" si="26"/>
        <v>2.15</v>
      </c>
      <c r="I216" s="6">
        <f t="shared" si="25"/>
        <v>2.0000000000000018E-2</v>
      </c>
      <c r="J216" s="8"/>
    </row>
    <row r="217" spans="1:10" ht="14.45" x14ac:dyDescent="0.3">
      <c r="A217" s="4">
        <v>2.14</v>
      </c>
      <c r="B217" s="5">
        <v>0.02</v>
      </c>
      <c r="C217" s="5">
        <v>1.14E-2</v>
      </c>
      <c r="D217" s="5">
        <f t="shared" si="21"/>
        <v>3.1399999999999997E-2</v>
      </c>
      <c r="E217" s="5">
        <f t="shared" si="22"/>
        <v>6.7195999999999992E-2</v>
      </c>
      <c r="F217" s="5">
        <f t="shared" si="23"/>
        <v>2.2071960000000002</v>
      </c>
      <c r="G217" s="5">
        <f t="shared" si="24"/>
        <v>2.2000000000000002</v>
      </c>
      <c r="H217" s="5">
        <f t="shared" si="26"/>
        <v>2.2000000000000002</v>
      </c>
      <c r="I217" s="6">
        <f t="shared" si="25"/>
        <v>6.0000000000000053E-2</v>
      </c>
      <c r="J217" s="8"/>
    </row>
    <row r="218" spans="1:10" ht="14.45" x14ac:dyDescent="0.3">
      <c r="A218" s="4">
        <v>2.15</v>
      </c>
      <c r="B218" s="5">
        <v>0.02</v>
      </c>
      <c r="C218" s="5">
        <v>1.14E-2</v>
      </c>
      <c r="D218" s="5">
        <f t="shared" si="21"/>
        <v>3.1399999999999997E-2</v>
      </c>
      <c r="E218" s="5">
        <f t="shared" si="22"/>
        <v>6.7509999999999987E-2</v>
      </c>
      <c r="F218" s="5">
        <f t="shared" si="23"/>
        <v>2.2175099999999999</v>
      </c>
      <c r="G218" s="5">
        <f t="shared" si="24"/>
        <v>2.2000000000000002</v>
      </c>
      <c r="H218" s="5">
        <f t="shared" si="26"/>
        <v>2.2000000000000002</v>
      </c>
      <c r="I218" s="6">
        <f t="shared" si="25"/>
        <v>5.0000000000000266E-2</v>
      </c>
      <c r="J218" s="8"/>
    </row>
    <row r="219" spans="1:10" ht="14.45" x14ac:dyDescent="0.3">
      <c r="A219" s="4">
        <v>2.16</v>
      </c>
      <c r="B219" s="5">
        <v>0.02</v>
      </c>
      <c r="C219" s="5">
        <v>1.14E-2</v>
      </c>
      <c r="D219" s="5">
        <f t="shared" si="21"/>
        <v>3.1399999999999997E-2</v>
      </c>
      <c r="E219" s="5">
        <f t="shared" si="22"/>
        <v>6.7823999999999995E-2</v>
      </c>
      <c r="F219" s="5">
        <f t="shared" si="23"/>
        <v>2.227824</v>
      </c>
      <c r="G219" s="5">
        <f t="shared" si="24"/>
        <v>2.2000000000000002</v>
      </c>
      <c r="H219" s="5">
        <f t="shared" si="26"/>
        <v>2.2000000000000002</v>
      </c>
      <c r="I219" s="6">
        <f t="shared" si="25"/>
        <v>4.0000000000000036E-2</v>
      </c>
      <c r="J219" s="8"/>
    </row>
    <row r="220" spans="1:10" ht="14.45" x14ac:dyDescent="0.3">
      <c r="A220" s="4">
        <v>2.17</v>
      </c>
      <c r="B220" s="5">
        <v>0.02</v>
      </c>
      <c r="C220" s="5">
        <v>1.14E-2</v>
      </c>
      <c r="D220" s="5">
        <f t="shared" si="21"/>
        <v>3.1399999999999997E-2</v>
      </c>
      <c r="E220" s="5">
        <f t="shared" si="22"/>
        <v>6.813799999999999E-2</v>
      </c>
      <c r="F220" s="5">
        <f t="shared" si="23"/>
        <v>2.2381379999999997</v>
      </c>
      <c r="G220" s="5">
        <f t="shared" si="24"/>
        <v>2.2000000000000002</v>
      </c>
      <c r="H220" s="5">
        <f t="shared" si="26"/>
        <v>2.2000000000000002</v>
      </c>
      <c r="I220" s="6">
        <f t="shared" si="25"/>
        <v>3.0000000000000249E-2</v>
      </c>
      <c r="J220" s="8"/>
    </row>
    <row r="221" spans="1:10" ht="14.45" x14ac:dyDescent="0.3">
      <c r="A221" s="4">
        <v>2.1800000000000002</v>
      </c>
      <c r="B221" s="5">
        <v>0.02</v>
      </c>
      <c r="C221" s="5">
        <v>1.14E-2</v>
      </c>
      <c r="D221" s="5">
        <f t="shared" si="21"/>
        <v>3.1399999999999997E-2</v>
      </c>
      <c r="E221" s="5">
        <f t="shared" si="22"/>
        <v>6.8451999999999999E-2</v>
      </c>
      <c r="F221" s="5">
        <f t="shared" si="23"/>
        <v>2.2484520000000003</v>
      </c>
      <c r="G221" s="5">
        <f t="shared" si="24"/>
        <v>2.2000000000000002</v>
      </c>
      <c r="H221" s="5">
        <f t="shared" si="26"/>
        <v>2.2000000000000002</v>
      </c>
      <c r="I221" s="6">
        <f t="shared" si="25"/>
        <v>2.0000000000000018E-2</v>
      </c>
      <c r="J221" s="8"/>
    </row>
    <row r="222" spans="1:10" ht="14.45" x14ac:dyDescent="0.3">
      <c r="A222" s="4">
        <v>2.19</v>
      </c>
      <c r="B222" s="5">
        <v>0.02</v>
      </c>
      <c r="C222" s="5">
        <v>1.14E-2</v>
      </c>
      <c r="D222" s="5">
        <f t="shared" si="21"/>
        <v>3.1399999999999997E-2</v>
      </c>
      <c r="E222" s="5">
        <f t="shared" si="22"/>
        <v>6.8765999999999994E-2</v>
      </c>
      <c r="F222" s="5">
        <f t="shared" si="23"/>
        <v>2.2587660000000001</v>
      </c>
      <c r="G222" s="5">
        <f t="shared" si="24"/>
        <v>2.25</v>
      </c>
      <c r="H222" s="5">
        <f t="shared" si="26"/>
        <v>2.25</v>
      </c>
      <c r="I222" s="6">
        <f t="shared" si="25"/>
        <v>6.0000000000000053E-2</v>
      </c>
      <c r="J222" s="8"/>
    </row>
    <row r="223" spans="1:10" ht="14.45" x14ac:dyDescent="0.3">
      <c r="A223" s="4">
        <v>2.2000000000000002</v>
      </c>
      <c r="B223" s="5">
        <v>0.02</v>
      </c>
      <c r="C223" s="5">
        <v>1.14E-2</v>
      </c>
      <c r="D223" s="5">
        <f t="shared" si="21"/>
        <v>3.1399999999999997E-2</v>
      </c>
      <c r="E223" s="5">
        <f t="shared" si="22"/>
        <v>6.9080000000000003E-2</v>
      </c>
      <c r="F223" s="5">
        <f t="shared" si="23"/>
        <v>2.2690800000000002</v>
      </c>
      <c r="G223" s="5">
        <f t="shared" si="24"/>
        <v>2.25</v>
      </c>
      <c r="H223" s="5">
        <f t="shared" si="26"/>
        <v>2.25</v>
      </c>
      <c r="I223" s="6">
        <f t="shared" si="25"/>
        <v>4.9999999999999822E-2</v>
      </c>
      <c r="J223" s="8"/>
    </row>
    <row r="224" spans="1:10" ht="14.45" x14ac:dyDescent="0.3">
      <c r="A224" s="4">
        <v>2.21</v>
      </c>
      <c r="B224" s="5">
        <v>0.02</v>
      </c>
      <c r="C224" s="5">
        <v>1.14E-2</v>
      </c>
      <c r="D224" s="5">
        <f t="shared" si="21"/>
        <v>3.1399999999999997E-2</v>
      </c>
      <c r="E224" s="5">
        <f t="shared" si="22"/>
        <v>6.9393999999999997E-2</v>
      </c>
      <c r="F224" s="5">
        <f t="shared" si="23"/>
        <v>2.2793939999999999</v>
      </c>
      <c r="G224" s="5">
        <f t="shared" si="24"/>
        <v>2.25</v>
      </c>
      <c r="H224" s="5">
        <f t="shared" si="26"/>
        <v>2.25</v>
      </c>
      <c r="I224" s="6">
        <f t="shared" si="25"/>
        <v>4.0000000000000036E-2</v>
      </c>
      <c r="J224" s="8"/>
    </row>
    <row r="225" spans="1:10" ht="14.45" x14ac:dyDescent="0.3">
      <c r="A225" s="4">
        <v>2.2200000000000002</v>
      </c>
      <c r="B225" s="5">
        <v>0.02</v>
      </c>
      <c r="C225" s="5">
        <v>1.14E-2</v>
      </c>
      <c r="D225" s="5">
        <f t="shared" si="21"/>
        <v>3.1399999999999997E-2</v>
      </c>
      <c r="E225" s="5">
        <f t="shared" si="22"/>
        <v>6.9708000000000006E-2</v>
      </c>
      <c r="F225" s="5">
        <f t="shared" si="23"/>
        <v>2.2897080000000001</v>
      </c>
      <c r="G225" s="5">
        <f t="shared" si="24"/>
        <v>2.25</v>
      </c>
      <c r="H225" s="5">
        <f t="shared" si="26"/>
        <v>2.25</v>
      </c>
      <c r="I225" s="6">
        <f t="shared" si="25"/>
        <v>2.9999999999999805E-2</v>
      </c>
      <c r="J225" s="8"/>
    </row>
    <row r="226" spans="1:10" ht="14.45" x14ac:dyDescent="0.3">
      <c r="A226" s="4">
        <v>2.23</v>
      </c>
      <c r="B226" s="5">
        <v>0.02</v>
      </c>
      <c r="C226" s="5">
        <v>1.14E-2</v>
      </c>
      <c r="D226" s="5">
        <f t="shared" si="21"/>
        <v>3.1399999999999997E-2</v>
      </c>
      <c r="E226" s="5">
        <f t="shared" si="22"/>
        <v>7.0021999999999987E-2</v>
      </c>
      <c r="F226" s="5">
        <f t="shared" si="23"/>
        <v>2.3000219999999998</v>
      </c>
      <c r="G226" s="5">
        <f t="shared" si="24"/>
        <v>2.3000000000000003</v>
      </c>
      <c r="H226" s="5">
        <f t="shared" si="26"/>
        <v>2.3000000000000003</v>
      </c>
      <c r="I226" s="6">
        <f t="shared" si="25"/>
        <v>7.0000000000000284E-2</v>
      </c>
      <c r="J226" s="8"/>
    </row>
    <row r="227" spans="1:10" ht="14.45" x14ac:dyDescent="0.3">
      <c r="A227" s="4">
        <v>2.2400000000000002</v>
      </c>
      <c r="B227" s="5">
        <v>0.02</v>
      </c>
      <c r="C227" s="5">
        <v>1.14E-2</v>
      </c>
      <c r="D227" s="5">
        <f t="shared" si="21"/>
        <v>3.1399999999999997E-2</v>
      </c>
      <c r="E227" s="5">
        <f t="shared" si="22"/>
        <v>7.0335999999999996E-2</v>
      </c>
      <c r="F227" s="5">
        <f t="shared" si="23"/>
        <v>2.3103360000000004</v>
      </c>
      <c r="G227" s="5">
        <f t="shared" si="24"/>
        <v>2.3000000000000003</v>
      </c>
      <c r="H227" s="5">
        <f t="shared" si="26"/>
        <v>2.3000000000000003</v>
      </c>
      <c r="I227" s="6">
        <f t="shared" si="25"/>
        <v>6.0000000000000053E-2</v>
      </c>
      <c r="J227" s="8"/>
    </row>
    <row r="228" spans="1:10" ht="14.45" x14ac:dyDescent="0.3">
      <c r="A228" s="4">
        <v>2.25</v>
      </c>
      <c r="B228" s="5">
        <v>0.02</v>
      </c>
      <c r="C228" s="5">
        <v>1.14E-2</v>
      </c>
      <c r="D228" s="5">
        <f t="shared" si="21"/>
        <v>3.1399999999999997E-2</v>
      </c>
      <c r="E228" s="5">
        <f t="shared" si="22"/>
        <v>7.0649999999999991E-2</v>
      </c>
      <c r="F228" s="5">
        <f t="shared" si="23"/>
        <v>2.3206500000000001</v>
      </c>
      <c r="G228" s="5">
        <f t="shared" si="24"/>
        <v>2.3000000000000003</v>
      </c>
      <c r="H228" s="5">
        <f t="shared" si="26"/>
        <v>2.3000000000000003</v>
      </c>
      <c r="I228" s="6">
        <f t="shared" si="25"/>
        <v>5.0000000000000266E-2</v>
      </c>
      <c r="J228" s="8"/>
    </row>
    <row r="229" spans="1:10" ht="14.45" x14ac:dyDescent="0.3">
      <c r="A229" s="4">
        <v>2.2599999999999998</v>
      </c>
      <c r="B229" s="5">
        <v>0.02</v>
      </c>
      <c r="C229" s="5">
        <v>1.14E-2</v>
      </c>
      <c r="D229" s="5">
        <f t="shared" si="21"/>
        <v>3.1399999999999997E-2</v>
      </c>
      <c r="E229" s="5">
        <f t="shared" si="22"/>
        <v>7.0963999999999985E-2</v>
      </c>
      <c r="F229" s="5">
        <f t="shared" si="23"/>
        <v>2.3309639999999998</v>
      </c>
      <c r="G229" s="5">
        <f t="shared" si="24"/>
        <v>2.3000000000000003</v>
      </c>
      <c r="H229" s="5">
        <f t="shared" si="26"/>
        <v>2.3000000000000003</v>
      </c>
      <c r="I229" s="6">
        <f t="shared" si="25"/>
        <v>4.000000000000048E-2</v>
      </c>
      <c r="J229" s="8"/>
    </row>
    <row r="230" spans="1:10" ht="14.45" x14ac:dyDescent="0.3">
      <c r="A230" s="4">
        <v>2.27</v>
      </c>
      <c r="B230" s="5">
        <v>0.02</v>
      </c>
      <c r="C230" s="5">
        <v>1.14E-2</v>
      </c>
      <c r="D230" s="5">
        <f t="shared" si="21"/>
        <v>3.1399999999999997E-2</v>
      </c>
      <c r="E230" s="5">
        <f t="shared" si="22"/>
        <v>7.1277999999999994E-2</v>
      </c>
      <c r="F230" s="5">
        <f t="shared" si="23"/>
        <v>2.341278</v>
      </c>
      <c r="G230" s="5">
        <f t="shared" si="24"/>
        <v>2.3000000000000003</v>
      </c>
      <c r="H230" s="5">
        <f t="shared" si="26"/>
        <v>2.3000000000000003</v>
      </c>
      <c r="I230" s="6">
        <f t="shared" si="25"/>
        <v>3.0000000000000249E-2</v>
      </c>
      <c r="J230" s="8"/>
    </row>
    <row r="231" spans="1:10" ht="14.45" x14ac:dyDescent="0.3">
      <c r="A231" s="4">
        <v>2.2799999999999998</v>
      </c>
      <c r="B231" s="5">
        <v>0.02</v>
      </c>
      <c r="C231" s="5">
        <v>1.14E-2</v>
      </c>
      <c r="D231" s="5">
        <f t="shared" si="21"/>
        <v>3.1399999999999997E-2</v>
      </c>
      <c r="E231" s="5">
        <f t="shared" si="22"/>
        <v>7.1591999999999989E-2</v>
      </c>
      <c r="F231" s="5">
        <f t="shared" si="23"/>
        <v>2.3515919999999997</v>
      </c>
      <c r="G231" s="5">
        <f t="shared" si="24"/>
        <v>2.35</v>
      </c>
      <c r="H231" s="5">
        <f t="shared" si="26"/>
        <v>2.35</v>
      </c>
      <c r="I231" s="6">
        <f t="shared" si="25"/>
        <v>7.0000000000000284E-2</v>
      </c>
      <c r="J231" s="8"/>
    </row>
    <row r="232" spans="1:10" ht="14.45" x14ac:dyDescent="0.3">
      <c r="A232" s="4">
        <v>2.29</v>
      </c>
      <c r="B232" s="5">
        <v>0.02</v>
      </c>
      <c r="C232" s="5">
        <v>1.14E-2</v>
      </c>
      <c r="D232" s="5">
        <f t="shared" si="21"/>
        <v>3.1399999999999997E-2</v>
      </c>
      <c r="E232" s="5">
        <f t="shared" si="22"/>
        <v>7.1905999999999998E-2</v>
      </c>
      <c r="F232" s="5">
        <f t="shared" si="23"/>
        <v>2.3619059999999998</v>
      </c>
      <c r="G232" s="5">
        <f t="shared" si="24"/>
        <v>2.35</v>
      </c>
      <c r="H232" s="5">
        <f t="shared" si="26"/>
        <v>2.35</v>
      </c>
      <c r="I232" s="6">
        <f t="shared" si="25"/>
        <v>6.0000000000000053E-2</v>
      </c>
      <c r="J232" s="8"/>
    </row>
    <row r="233" spans="1:10" ht="14.45" x14ac:dyDescent="0.3">
      <c r="A233" s="4">
        <v>2.2999999999999998</v>
      </c>
      <c r="B233" s="5">
        <v>0.02</v>
      </c>
      <c r="C233" s="5">
        <v>1.14E-2</v>
      </c>
      <c r="D233" s="5">
        <f t="shared" si="21"/>
        <v>3.1399999999999997E-2</v>
      </c>
      <c r="E233" s="5">
        <f t="shared" si="22"/>
        <v>7.2219999999999993E-2</v>
      </c>
      <c r="F233" s="5">
        <f t="shared" si="23"/>
        <v>2.37222</v>
      </c>
      <c r="G233" s="5">
        <f t="shared" si="24"/>
        <v>2.35</v>
      </c>
      <c r="H233" s="5">
        <f t="shared" si="26"/>
        <v>2.35</v>
      </c>
      <c r="I233" s="6">
        <f t="shared" si="25"/>
        <v>5.0000000000000266E-2</v>
      </c>
      <c r="J233" s="8"/>
    </row>
    <row r="234" spans="1:10" ht="14.45" x14ac:dyDescent="0.3">
      <c r="A234" s="4">
        <v>2.31</v>
      </c>
      <c r="B234" s="5">
        <v>0.02</v>
      </c>
      <c r="C234" s="5">
        <v>1.14E-2</v>
      </c>
      <c r="D234" s="5">
        <f t="shared" si="21"/>
        <v>3.1399999999999997E-2</v>
      </c>
      <c r="E234" s="5">
        <f t="shared" si="22"/>
        <v>7.2534000000000001E-2</v>
      </c>
      <c r="F234" s="5">
        <f t="shared" si="23"/>
        <v>2.3825340000000002</v>
      </c>
      <c r="G234" s="5">
        <f t="shared" si="24"/>
        <v>2.35</v>
      </c>
      <c r="H234" s="5">
        <f t="shared" si="26"/>
        <v>2.35</v>
      </c>
      <c r="I234" s="6">
        <f t="shared" si="25"/>
        <v>4.0000000000000036E-2</v>
      </c>
      <c r="J234" s="8"/>
    </row>
    <row r="235" spans="1:10" ht="14.45" x14ac:dyDescent="0.3">
      <c r="A235" s="4">
        <v>2.3199999999999998</v>
      </c>
      <c r="B235" s="5">
        <v>0.02</v>
      </c>
      <c r="C235" s="5">
        <v>1.14E-2</v>
      </c>
      <c r="D235" s="5">
        <f t="shared" si="21"/>
        <v>3.1399999999999997E-2</v>
      </c>
      <c r="E235" s="5">
        <f t="shared" si="22"/>
        <v>7.2847999999999982E-2</v>
      </c>
      <c r="F235" s="5">
        <f t="shared" si="23"/>
        <v>2.3928479999999999</v>
      </c>
      <c r="G235" s="5">
        <f t="shared" si="24"/>
        <v>2.35</v>
      </c>
      <c r="H235" s="5">
        <f t="shared" si="26"/>
        <v>2.35</v>
      </c>
      <c r="I235" s="6">
        <f t="shared" si="25"/>
        <v>3.0000000000000249E-2</v>
      </c>
      <c r="J235" s="8"/>
    </row>
    <row r="236" spans="1:10" ht="14.45" x14ac:dyDescent="0.3">
      <c r="A236" s="4">
        <v>2.33</v>
      </c>
      <c r="B236" s="5">
        <v>0.02</v>
      </c>
      <c r="C236" s="5">
        <v>1.14E-2</v>
      </c>
      <c r="D236" s="5">
        <f t="shared" si="21"/>
        <v>3.1399999999999997E-2</v>
      </c>
      <c r="E236" s="5">
        <f t="shared" si="22"/>
        <v>7.3161999999999991E-2</v>
      </c>
      <c r="F236" s="5">
        <f t="shared" si="23"/>
        <v>2.403162</v>
      </c>
      <c r="G236" s="5">
        <f t="shared" si="24"/>
        <v>2.4000000000000004</v>
      </c>
      <c r="H236" s="5">
        <f t="shared" si="26"/>
        <v>2.4000000000000004</v>
      </c>
      <c r="I236" s="6">
        <f t="shared" si="25"/>
        <v>7.0000000000000284E-2</v>
      </c>
      <c r="J236" s="8"/>
    </row>
    <row r="237" spans="1:10" ht="14.45" x14ac:dyDescent="0.3">
      <c r="A237" s="4">
        <v>2.34</v>
      </c>
      <c r="B237" s="5">
        <v>0.02</v>
      </c>
      <c r="C237" s="5">
        <v>1.14E-2</v>
      </c>
      <c r="D237" s="5">
        <f t="shared" si="21"/>
        <v>3.1399999999999997E-2</v>
      </c>
      <c r="E237" s="5">
        <f t="shared" si="22"/>
        <v>7.3475999999999986E-2</v>
      </c>
      <c r="F237" s="5">
        <f t="shared" si="23"/>
        <v>2.4134759999999997</v>
      </c>
      <c r="G237" s="5">
        <f t="shared" si="24"/>
        <v>2.4000000000000004</v>
      </c>
      <c r="H237" s="5">
        <f t="shared" si="26"/>
        <v>2.4000000000000004</v>
      </c>
      <c r="I237" s="6">
        <f t="shared" si="25"/>
        <v>6.0000000000000497E-2</v>
      </c>
      <c r="J237" s="8"/>
    </row>
    <row r="238" spans="1:10" ht="14.45" x14ac:dyDescent="0.3">
      <c r="A238" s="4">
        <v>2.35</v>
      </c>
      <c r="B238" s="5">
        <v>0.02</v>
      </c>
      <c r="C238" s="5">
        <v>1.14E-2</v>
      </c>
      <c r="D238" s="5">
        <f t="shared" si="21"/>
        <v>3.1399999999999997E-2</v>
      </c>
      <c r="E238" s="5">
        <f t="shared" si="22"/>
        <v>7.3789999999999994E-2</v>
      </c>
      <c r="F238" s="5">
        <f t="shared" si="23"/>
        <v>2.4237899999999999</v>
      </c>
      <c r="G238" s="5">
        <f t="shared" si="24"/>
        <v>2.4000000000000004</v>
      </c>
      <c r="H238" s="5">
        <f t="shared" si="26"/>
        <v>2.4000000000000004</v>
      </c>
      <c r="I238" s="6">
        <f t="shared" si="25"/>
        <v>5.0000000000000266E-2</v>
      </c>
      <c r="J238" s="8"/>
    </row>
    <row r="239" spans="1:10" ht="14.45" x14ac:dyDescent="0.3">
      <c r="A239" s="4">
        <v>2.36</v>
      </c>
      <c r="B239" s="5">
        <v>0.02</v>
      </c>
      <c r="C239" s="5">
        <v>1.14E-2</v>
      </c>
      <c r="D239" s="5">
        <f t="shared" si="21"/>
        <v>3.1399999999999997E-2</v>
      </c>
      <c r="E239" s="5">
        <f t="shared" si="22"/>
        <v>7.4103999999999989E-2</v>
      </c>
      <c r="F239" s="5">
        <f t="shared" si="23"/>
        <v>2.434104</v>
      </c>
      <c r="G239" s="5">
        <f t="shared" si="24"/>
        <v>2.4000000000000004</v>
      </c>
      <c r="H239" s="5">
        <f t="shared" si="26"/>
        <v>2.4000000000000004</v>
      </c>
      <c r="I239" s="6">
        <f t="shared" si="25"/>
        <v>4.000000000000048E-2</v>
      </c>
      <c r="J239" s="8"/>
    </row>
    <row r="240" spans="1:10" ht="14.45" x14ac:dyDescent="0.3">
      <c r="A240" s="4">
        <v>2.37</v>
      </c>
      <c r="B240" s="5">
        <v>0.02</v>
      </c>
      <c r="C240" s="5">
        <v>1.14E-2</v>
      </c>
      <c r="D240" s="5">
        <f t="shared" si="21"/>
        <v>3.1399999999999997E-2</v>
      </c>
      <c r="E240" s="5">
        <f t="shared" si="22"/>
        <v>7.4417999999999998E-2</v>
      </c>
      <c r="F240" s="5">
        <f t="shared" si="23"/>
        <v>2.4444180000000002</v>
      </c>
      <c r="G240" s="5">
        <f t="shared" si="24"/>
        <v>2.4000000000000004</v>
      </c>
      <c r="H240" s="5">
        <f t="shared" si="26"/>
        <v>2.4000000000000004</v>
      </c>
      <c r="I240" s="6">
        <f t="shared" si="25"/>
        <v>3.0000000000000249E-2</v>
      </c>
      <c r="J240" s="8"/>
    </row>
    <row r="241" spans="1:10" ht="14.45" x14ac:dyDescent="0.3">
      <c r="A241" s="4">
        <v>2.38</v>
      </c>
      <c r="B241" s="5">
        <v>0.02</v>
      </c>
      <c r="C241" s="5">
        <v>1.14E-2</v>
      </c>
      <c r="D241" s="5">
        <f t="shared" si="21"/>
        <v>3.1399999999999997E-2</v>
      </c>
      <c r="E241" s="5">
        <f t="shared" si="22"/>
        <v>7.4731999999999993E-2</v>
      </c>
      <c r="F241" s="5">
        <f t="shared" si="23"/>
        <v>2.4547319999999999</v>
      </c>
      <c r="G241" s="5">
        <f t="shared" si="24"/>
        <v>2.4500000000000002</v>
      </c>
      <c r="H241" s="5">
        <f t="shared" si="26"/>
        <v>2.4500000000000002</v>
      </c>
      <c r="I241" s="6">
        <f t="shared" si="25"/>
        <v>7.0000000000000284E-2</v>
      </c>
      <c r="J241" s="8"/>
    </row>
    <row r="242" spans="1:10" ht="14.45" x14ac:dyDescent="0.3">
      <c r="A242" s="4">
        <v>2.39</v>
      </c>
      <c r="B242" s="5">
        <v>0.02</v>
      </c>
      <c r="C242" s="5">
        <v>1.14E-2</v>
      </c>
      <c r="D242" s="5">
        <f t="shared" si="21"/>
        <v>3.1399999999999997E-2</v>
      </c>
      <c r="E242" s="5">
        <f t="shared" si="22"/>
        <v>7.5046000000000002E-2</v>
      </c>
      <c r="F242" s="20">
        <v>2.46</v>
      </c>
      <c r="G242" s="5">
        <f t="shared" si="24"/>
        <v>2.4500000000000002</v>
      </c>
      <c r="H242" s="5">
        <f t="shared" si="26"/>
        <v>2.4500000000000002</v>
      </c>
      <c r="I242" s="6">
        <f t="shared" si="25"/>
        <v>6.0000000000000053E-2</v>
      </c>
      <c r="J242" s="8"/>
    </row>
    <row r="243" spans="1:10" ht="14.45" x14ac:dyDescent="0.3">
      <c r="A243" s="4">
        <v>2.4</v>
      </c>
      <c r="B243" s="5">
        <v>0.02</v>
      </c>
      <c r="C243" s="5">
        <v>1.14E-2</v>
      </c>
      <c r="D243" s="5">
        <f t="shared" si="21"/>
        <v>3.1399999999999997E-2</v>
      </c>
      <c r="E243" s="5">
        <f t="shared" si="22"/>
        <v>7.5359999999999996E-2</v>
      </c>
      <c r="F243" s="20">
        <v>2.46</v>
      </c>
      <c r="G243" s="5">
        <f t="shared" si="24"/>
        <v>2.4500000000000002</v>
      </c>
      <c r="H243" s="5">
        <f t="shared" si="26"/>
        <v>2.4500000000000002</v>
      </c>
      <c r="I243" s="6">
        <f t="shared" si="25"/>
        <v>5.0000000000000266E-2</v>
      </c>
      <c r="J243" s="21" t="s">
        <v>30</v>
      </c>
    </row>
    <row r="244" spans="1:10" ht="14.45" x14ac:dyDescent="0.3">
      <c r="A244" s="4">
        <v>2.41</v>
      </c>
      <c r="B244" s="5">
        <v>0.02</v>
      </c>
      <c r="C244" s="5">
        <v>1.14E-2</v>
      </c>
      <c r="D244" s="5">
        <f t="shared" si="21"/>
        <v>3.1399999999999997E-2</v>
      </c>
      <c r="E244" s="5">
        <f t="shared" si="22"/>
        <v>7.5673999999999991E-2</v>
      </c>
      <c r="F244" s="20">
        <v>2.46</v>
      </c>
      <c r="G244" s="5">
        <f t="shared" si="24"/>
        <v>2.4500000000000002</v>
      </c>
      <c r="H244" s="5">
        <f t="shared" si="26"/>
        <v>2.4500000000000002</v>
      </c>
      <c r="I244" s="6">
        <f t="shared" si="25"/>
        <v>4.0000000000000036E-2</v>
      </c>
      <c r="J244" s="21" t="s">
        <v>30</v>
      </c>
    </row>
    <row r="245" spans="1:10" ht="14.45" x14ac:dyDescent="0.3">
      <c r="A245" s="4">
        <v>2.42</v>
      </c>
      <c r="B245" s="5">
        <v>0.02</v>
      </c>
      <c r="C245" s="5">
        <v>1.14E-2</v>
      </c>
      <c r="D245" s="5">
        <f t="shared" si="21"/>
        <v>3.1399999999999997E-2</v>
      </c>
      <c r="E245" s="5">
        <f t="shared" si="22"/>
        <v>7.5987999999999986E-2</v>
      </c>
      <c r="F245" s="20">
        <v>2.46</v>
      </c>
      <c r="G245" s="5">
        <f t="shared" si="24"/>
        <v>2.4500000000000002</v>
      </c>
      <c r="H245" s="5">
        <f>IF((FLOOR(G245,0.05))&lt;A245,A245,FLOOR(G245,0.05))</f>
        <v>2.4500000000000002</v>
      </c>
      <c r="I245" s="6">
        <f t="shared" si="25"/>
        <v>3.0000000000000249E-2</v>
      </c>
      <c r="J245" s="21" t="s">
        <v>30</v>
      </c>
    </row>
    <row r="246" spans="1:10" ht="14.45" x14ac:dyDescent="0.3">
      <c r="A246" s="4">
        <v>2.4300000000000002</v>
      </c>
      <c r="B246" s="5">
        <v>0.02</v>
      </c>
      <c r="C246" s="5">
        <v>1.14E-2</v>
      </c>
      <c r="D246" s="5">
        <f t="shared" ref="D246:D309" si="27">B246+C246</f>
        <v>3.1399999999999997E-2</v>
      </c>
      <c r="E246" s="5">
        <f t="shared" ref="E246:E309" si="28">A246*D246</f>
        <v>7.6301999999999995E-2</v>
      </c>
      <c r="F246" s="20">
        <v>2.46</v>
      </c>
      <c r="G246" s="5">
        <f t="shared" si="24"/>
        <v>2.4500000000000002</v>
      </c>
      <c r="H246" s="20">
        <v>2.46</v>
      </c>
      <c r="I246" s="6">
        <f>H246-A246</f>
        <v>2.9999999999999805E-2</v>
      </c>
      <c r="J246" s="21" t="s">
        <v>30</v>
      </c>
    </row>
    <row r="247" spans="1:10" s="24" customFormat="1" ht="14.45" x14ac:dyDescent="0.3">
      <c r="A247" s="22">
        <v>2.44</v>
      </c>
      <c r="B247" s="18">
        <v>0.02</v>
      </c>
      <c r="C247" s="18">
        <v>1.14E-2</v>
      </c>
      <c r="D247" s="18">
        <f t="shared" si="27"/>
        <v>3.1399999999999997E-2</v>
      </c>
      <c r="E247" s="18">
        <f t="shared" si="28"/>
        <v>7.661599999999999E-2</v>
      </c>
      <c r="F247" s="20">
        <v>2.46</v>
      </c>
      <c r="G247" s="18">
        <f t="shared" si="24"/>
        <v>2.4500000000000002</v>
      </c>
      <c r="H247" s="20">
        <v>2.46</v>
      </c>
      <c r="I247" s="23">
        <f t="shared" si="25"/>
        <v>2.0000000000000018E-2</v>
      </c>
      <c r="J247" s="21" t="s">
        <v>30</v>
      </c>
    </row>
    <row r="248" spans="1:10" s="24" customFormat="1" ht="14.45" x14ac:dyDescent="0.3">
      <c r="A248" s="22">
        <v>2.4500000000000002</v>
      </c>
      <c r="B248" s="18">
        <v>0.02</v>
      </c>
      <c r="C248" s="18">
        <v>1.14E-2</v>
      </c>
      <c r="D248" s="18">
        <f t="shared" si="27"/>
        <v>3.1399999999999997E-2</v>
      </c>
      <c r="E248" s="18">
        <f t="shared" si="28"/>
        <v>7.6929999999999998E-2</v>
      </c>
      <c r="F248" s="20">
        <v>2.46</v>
      </c>
      <c r="G248" s="18">
        <f t="shared" si="24"/>
        <v>2.4500000000000002</v>
      </c>
      <c r="H248" s="20">
        <v>2.46</v>
      </c>
      <c r="I248" s="23">
        <f t="shared" si="25"/>
        <v>9.9999999999997868E-3</v>
      </c>
      <c r="J248" s="21" t="s">
        <v>30</v>
      </c>
    </row>
    <row r="249" spans="1:10" s="24" customFormat="1" x14ac:dyDescent="0.25">
      <c r="A249" s="22">
        <v>2.46</v>
      </c>
      <c r="B249" s="18">
        <v>0.02</v>
      </c>
      <c r="C249" s="18">
        <v>1.14E-2</v>
      </c>
      <c r="D249" s="18">
        <f t="shared" si="27"/>
        <v>3.1399999999999997E-2</v>
      </c>
      <c r="E249" s="18">
        <f t="shared" si="28"/>
        <v>7.7243999999999993E-2</v>
      </c>
      <c r="F249" s="20">
        <v>2.46</v>
      </c>
      <c r="G249" s="18">
        <f t="shared" si="24"/>
        <v>2.4500000000000002</v>
      </c>
      <c r="H249" s="20">
        <v>2.46</v>
      </c>
      <c r="I249" s="23">
        <f t="shared" si="25"/>
        <v>0</v>
      </c>
      <c r="J249" s="21" t="s">
        <v>30</v>
      </c>
    </row>
    <row r="250" spans="1:10" s="24" customFormat="1" x14ac:dyDescent="0.25">
      <c r="A250" s="22">
        <v>2.4700000000000002</v>
      </c>
      <c r="B250" s="18">
        <v>0.02</v>
      </c>
      <c r="C250" s="18">
        <v>1.14E-2</v>
      </c>
      <c r="D250" s="18">
        <f t="shared" si="27"/>
        <v>3.1399999999999997E-2</v>
      </c>
      <c r="E250" s="18">
        <f t="shared" si="28"/>
        <v>7.7558000000000002E-2</v>
      </c>
      <c r="F250" s="18">
        <f t="shared" ref="F250:F309" si="29">A250+E250</f>
        <v>2.547558</v>
      </c>
      <c r="G250" s="18">
        <f t="shared" si="24"/>
        <v>2.5</v>
      </c>
      <c r="H250" s="18">
        <f t="shared" si="26"/>
        <v>2.5</v>
      </c>
      <c r="I250" s="23">
        <f t="shared" si="25"/>
        <v>2.9999999999999805E-2</v>
      </c>
      <c r="J250" s="8"/>
    </row>
    <row r="251" spans="1:10" s="24" customFormat="1" x14ac:dyDescent="0.25">
      <c r="A251" s="22">
        <v>2.48</v>
      </c>
      <c r="B251" s="18">
        <v>0.02</v>
      </c>
      <c r="C251" s="18">
        <v>1.14E-2</v>
      </c>
      <c r="D251" s="18">
        <f t="shared" si="27"/>
        <v>3.1399999999999997E-2</v>
      </c>
      <c r="E251" s="18">
        <f t="shared" si="28"/>
        <v>7.7871999999999997E-2</v>
      </c>
      <c r="F251" s="18">
        <f t="shared" si="29"/>
        <v>2.5578720000000001</v>
      </c>
      <c r="G251" s="18">
        <f t="shared" si="24"/>
        <v>2.5500000000000003</v>
      </c>
      <c r="H251" s="18">
        <f t="shared" si="26"/>
        <v>2.5500000000000003</v>
      </c>
      <c r="I251" s="23">
        <f t="shared" si="25"/>
        <v>7.0000000000000284E-2</v>
      </c>
      <c r="J251" s="8"/>
    </row>
    <row r="252" spans="1:10" s="24" customFormat="1" x14ac:dyDescent="0.25">
      <c r="A252" s="22">
        <v>2.4900000000000002</v>
      </c>
      <c r="B252" s="18">
        <v>0.02</v>
      </c>
      <c r="C252" s="18">
        <v>1.14E-2</v>
      </c>
      <c r="D252" s="18">
        <f t="shared" si="27"/>
        <v>3.1399999999999997E-2</v>
      </c>
      <c r="E252" s="18">
        <f t="shared" si="28"/>
        <v>7.8186000000000005E-2</v>
      </c>
      <c r="F252" s="18">
        <f t="shared" si="29"/>
        <v>2.5681860000000003</v>
      </c>
      <c r="G252" s="18">
        <f t="shared" si="24"/>
        <v>2.5500000000000003</v>
      </c>
      <c r="H252" s="18">
        <f t="shared" si="26"/>
        <v>2.5500000000000003</v>
      </c>
      <c r="I252" s="23">
        <f t="shared" si="25"/>
        <v>6.0000000000000053E-2</v>
      </c>
      <c r="J252" s="8"/>
    </row>
    <row r="253" spans="1:10" s="24" customFormat="1" x14ac:dyDescent="0.25">
      <c r="A253" s="22">
        <v>2.5</v>
      </c>
      <c r="B253" s="18">
        <v>0.02</v>
      </c>
      <c r="C253" s="18">
        <v>1.14E-2</v>
      </c>
      <c r="D253" s="18">
        <f t="shared" si="27"/>
        <v>3.1399999999999997E-2</v>
      </c>
      <c r="E253" s="18">
        <f t="shared" si="28"/>
        <v>7.8499999999999986E-2</v>
      </c>
      <c r="F253" s="18">
        <f t="shared" si="29"/>
        <v>2.5785</v>
      </c>
      <c r="G253" s="18">
        <f t="shared" si="24"/>
        <v>2.5500000000000003</v>
      </c>
      <c r="H253" s="18">
        <f t="shared" si="26"/>
        <v>2.5500000000000003</v>
      </c>
      <c r="I253" s="23">
        <f t="shared" si="25"/>
        <v>5.0000000000000266E-2</v>
      </c>
      <c r="J253" s="8"/>
    </row>
    <row r="254" spans="1:10" x14ac:dyDescent="0.25">
      <c r="A254" s="4">
        <v>2.5099999999999998</v>
      </c>
      <c r="B254" s="5">
        <v>0.02</v>
      </c>
      <c r="C254" s="5">
        <v>1.14E-2</v>
      </c>
      <c r="D254" s="5">
        <f t="shared" si="27"/>
        <v>3.1399999999999997E-2</v>
      </c>
      <c r="E254" s="5">
        <f t="shared" si="28"/>
        <v>7.8813999999999981E-2</v>
      </c>
      <c r="F254" s="5">
        <f t="shared" si="29"/>
        <v>2.5888139999999997</v>
      </c>
      <c r="G254" s="5">
        <f t="shared" si="24"/>
        <v>2.5500000000000003</v>
      </c>
      <c r="H254" s="5">
        <f t="shared" si="26"/>
        <v>2.5500000000000003</v>
      </c>
      <c r="I254" s="6">
        <f t="shared" si="25"/>
        <v>4.000000000000048E-2</v>
      </c>
      <c r="J254" s="8"/>
    </row>
    <row r="255" spans="1:10" x14ac:dyDescent="0.25">
      <c r="A255" s="4">
        <v>2.52</v>
      </c>
      <c r="B255" s="5">
        <v>0.02</v>
      </c>
      <c r="C255" s="5">
        <v>1.14E-2</v>
      </c>
      <c r="D255" s="5">
        <f t="shared" si="27"/>
        <v>3.1399999999999997E-2</v>
      </c>
      <c r="E255" s="5">
        <f t="shared" si="28"/>
        <v>7.912799999999999E-2</v>
      </c>
      <c r="F255" s="5">
        <f t="shared" si="29"/>
        <v>2.5991279999999999</v>
      </c>
      <c r="G255" s="5">
        <f t="shared" si="24"/>
        <v>2.5500000000000003</v>
      </c>
      <c r="H255" s="5">
        <f t="shared" si="26"/>
        <v>2.5500000000000003</v>
      </c>
      <c r="I255" s="6">
        <f t="shared" si="25"/>
        <v>3.0000000000000249E-2</v>
      </c>
      <c r="J255" s="8"/>
    </row>
    <row r="256" spans="1:10" x14ac:dyDescent="0.25">
      <c r="A256" s="4">
        <v>2.5299999999999998</v>
      </c>
      <c r="B256" s="5">
        <v>0.02</v>
      </c>
      <c r="C256" s="5">
        <v>1.14E-2</v>
      </c>
      <c r="D256" s="5">
        <f t="shared" si="27"/>
        <v>3.1399999999999997E-2</v>
      </c>
      <c r="E256" s="5">
        <f t="shared" si="28"/>
        <v>7.9441999999999985E-2</v>
      </c>
      <c r="F256" s="5">
        <f t="shared" si="29"/>
        <v>2.6094419999999996</v>
      </c>
      <c r="G256" s="5">
        <f t="shared" si="24"/>
        <v>2.6</v>
      </c>
      <c r="H256" s="5">
        <f t="shared" si="26"/>
        <v>2.6</v>
      </c>
      <c r="I256" s="6">
        <f t="shared" si="25"/>
        <v>7.0000000000000284E-2</v>
      </c>
      <c r="J256" s="8"/>
    </row>
    <row r="257" spans="1:10" x14ac:dyDescent="0.25">
      <c r="A257" s="4">
        <v>2.54</v>
      </c>
      <c r="B257" s="5">
        <v>0.02</v>
      </c>
      <c r="C257" s="5">
        <v>1.14E-2</v>
      </c>
      <c r="D257" s="5">
        <f t="shared" si="27"/>
        <v>3.1399999999999997E-2</v>
      </c>
      <c r="E257" s="5">
        <f t="shared" si="28"/>
        <v>7.9755999999999994E-2</v>
      </c>
      <c r="F257" s="5">
        <f t="shared" si="29"/>
        <v>2.6197560000000002</v>
      </c>
      <c r="G257" s="5">
        <f t="shared" si="24"/>
        <v>2.6</v>
      </c>
      <c r="H257" s="5">
        <f t="shared" si="26"/>
        <v>2.6</v>
      </c>
      <c r="I257" s="6">
        <f t="shared" si="25"/>
        <v>6.0000000000000053E-2</v>
      </c>
      <c r="J257" s="8"/>
    </row>
    <row r="258" spans="1:10" x14ac:dyDescent="0.25">
      <c r="A258" s="4">
        <v>2.5499999999999998</v>
      </c>
      <c r="B258" s="5">
        <v>0.02</v>
      </c>
      <c r="C258" s="5">
        <v>1.14E-2</v>
      </c>
      <c r="D258" s="5">
        <f t="shared" si="27"/>
        <v>3.1399999999999997E-2</v>
      </c>
      <c r="E258" s="5">
        <f t="shared" si="28"/>
        <v>8.0069999999999988E-2</v>
      </c>
      <c r="F258" s="5">
        <f t="shared" si="29"/>
        <v>2.6300699999999999</v>
      </c>
      <c r="G258" s="5">
        <f t="shared" ref="G258:G273" si="30">FLOOR(F258,0.05)</f>
        <v>2.6</v>
      </c>
      <c r="H258" s="5">
        <f t="shared" si="26"/>
        <v>2.6</v>
      </c>
      <c r="I258" s="6">
        <f t="shared" ref="I258:I321" si="31">H258-A258</f>
        <v>5.0000000000000266E-2</v>
      </c>
      <c r="J258" s="8"/>
    </row>
    <row r="259" spans="1:10" x14ac:dyDescent="0.25">
      <c r="A259" s="4">
        <v>2.56</v>
      </c>
      <c r="B259" s="5">
        <v>0.02</v>
      </c>
      <c r="C259" s="5">
        <v>1.14E-2</v>
      </c>
      <c r="D259" s="5">
        <f t="shared" si="27"/>
        <v>3.1399999999999997E-2</v>
      </c>
      <c r="E259" s="5">
        <f t="shared" si="28"/>
        <v>8.0383999999999997E-2</v>
      </c>
      <c r="F259" s="5">
        <f t="shared" si="29"/>
        <v>2.6403840000000001</v>
      </c>
      <c r="G259" s="5">
        <f t="shared" si="30"/>
        <v>2.6</v>
      </c>
      <c r="H259" s="5">
        <f t="shared" si="26"/>
        <v>2.6</v>
      </c>
      <c r="I259" s="6">
        <f t="shared" si="31"/>
        <v>4.0000000000000036E-2</v>
      </c>
      <c r="J259" s="8"/>
    </row>
    <row r="260" spans="1:10" x14ac:dyDescent="0.25">
      <c r="A260" s="4">
        <v>2.57</v>
      </c>
      <c r="B260" s="5">
        <v>0.02</v>
      </c>
      <c r="C260" s="5">
        <v>1.14E-2</v>
      </c>
      <c r="D260" s="5">
        <f t="shared" si="27"/>
        <v>3.1399999999999997E-2</v>
      </c>
      <c r="E260" s="5">
        <f t="shared" si="28"/>
        <v>8.0697999999999992E-2</v>
      </c>
      <c r="F260" s="5">
        <f t="shared" si="29"/>
        <v>2.6506979999999998</v>
      </c>
      <c r="G260" s="5">
        <f t="shared" si="30"/>
        <v>2.6500000000000004</v>
      </c>
      <c r="H260" s="5">
        <f t="shared" ref="H260:H323" si="32">IF((FLOOR(G260,0.05))&lt;A260,A260,FLOOR(G260,0.05))</f>
        <v>2.6500000000000004</v>
      </c>
      <c r="I260" s="6">
        <f t="shared" si="31"/>
        <v>8.0000000000000515E-2</v>
      </c>
      <c r="J260" s="8"/>
    </row>
    <row r="261" spans="1:10" x14ac:dyDescent="0.25">
      <c r="A261" s="4">
        <v>2.58</v>
      </c>
      <c r="B261" s="5">
        <v>0.02</v>
      </c>
      <c r="C261" s="5">
        <v>1.14E-2</v>
      </c>
      <c r="D261" s="5">
        <f t="shared" si="27"/>
        <v>3.1399999999999997E-2</v>
      </c>
      <c r="E261" s="5">
        <f t="shared" si="28"/>
        <v>8.1012000000000001E-2</v>
      </c>
      <c r="F261" s="5">
        <f t="shared" si="29"/>
        <v>2.6610119999999999</v>
      </c>
      <c r="G261" s="5">
        <f t="shared" si="30"/>
        <v>2.6500000000000004</v>
      </c>
      <c r="H261" s="5">
        <f t="shared" si="32"/>
        <v>2.6500000000000004</v>
      </c>
      <c r="I261" s="6">
        <f t="shared" si="31"/>
        <v>7.0000000000000284E-2</v>
      </c>
      <c r="J261" s="8"/>
    </row>
    <row r="262" spans="1:10" x14ac:dyDescent="0.25">
      <c r="A262" s="4">
        <v>2.59</v>
      </c>
      <c r="B262" s="5">
        <v>0.02</v>
      </c>
      <c r="C262" s="5">
        <v>1.14E-2</v>
      </c>
      <c r="D262" s="5">
        <f t="shared" si="27"/>
        <v>3.1399999999999997E-2</v>
      </c>
      <c r="E262" s="5">
        <f t="shared" si="28"/>
        <v>8.1325999999999996E-2</v>
      </c>
      <c r="F262" s="5">
        <f t="shared" si="29"/>
        <v>2.6713259999999996</v>
      </c>
      <c r="G262" s="5">
        <f t="shared" si="30"/>
        <v>2.6500000000000004</v>
      </c>
      <c r="H262" s="5">
        <f t="shared" si="32"/>
        <v>2.6500000000000004</v>
      </c>
      <c r="I262" s="6">
        <f t="shared" si="31"/>
        <v>6.0000000000000497E-2</v>
      </c>
      <c r="J262" s="8"/>
    </row>
    <row r="263" spans="1:10" x14ac:dyDescent="0.25">
      <c r="A263" s="4">
        <v>2.6</v>
      </c>
      <c r="B263" s="5">
        <v>0.02</v>
      </c>
      <c r="C263" s="5">
        <v>1.14E-2</v>
      </c>
      <c r="D263" s="5">
        <f t="shared" si="27"/>
        <v>3.1399999999999997E-2</v>
      </c>
      <c r="E263" s="5">
        <f t="shared" si="28"/>
        <v>8.163999999999999E-2</v>
      </c>
      <c r="F263" s="5">
        <f t="shared" si="29"/>
        <v>2.6816400000000002</v>
      </c>
      <c r="G263" s="5">
        <f t="shared" si="30"/>
        <v>2.6500000000000004</v>
      </c>
      <c r="H263" s="5">
        <f t="shared" si="32"/>
        <v>2.6500000000000004</v>
      </c>
      <c r="I263" s="6">
        <f t="shared" si="31"/>
        <v>5.0000000000000266E-2</v>
      </c>
      <c r="J263" s="8"/>
    </row>
    <row r="264" spans="1:10" x14ac:dyDescent="0.25">
      <c r="A264" s="4">
        <v>2.61</v>
      </c>
      <c r="B264" s="5">
        <v>0.02</v>
      </c>
      <c r="C264" s="5">
        <v>1.14E-2</v>
      </c>
      <c r="D264" s="5">
        <f t="shared" si="27"/>
        <v>3.1399999999999997E-2</v>
      </c>
      <c r="E264" s="5">
        <f t="shared" si="28"/>
        <v>8.1953999999999985E-2</v>
      </c>
      <c r="F264" s="5">
        <f t="shared" si="29"/>
        <v>2.691954</v>
      </c>
      <c r="G264" s="5">
        <f t="shared" si="30"/>
        <v>2.6500000000000004</v>
      </c>
      <c r="H264" s="5">
        <f t="shared" si="32"/>
        <v>2.6500000000000004</v>
      </c>
      <c r="I264" s="6">
        <f t="shared" si="31"/>
        <v>4.000000000000048E-2</v>
      </c>
      <c r="J264" s="8"/>
    </row>
    <row r="265" spans="1:10" x14ac:dyDescent="0.25">
      <c r="A265" s="4">
        <v>2.62</v>
      </c>
      <c r="B265" s="5">
        <v>0.02</v>
      </c>
      <c r="C265" s="5">
        <v>1.14E-2</v>
      </c>
      <c r="D265" s="5">
        <f t="shared" si="27"/>
        <v>3.1399999999999997E-2</v>
      </c>
      <c r="E265" s="5">
        <f t="shared" si="28"/>
        <v>8.2267999999999994E-2</v>
      </c>
      <c r="F265" s="5">
        <f t="shared" si="29"/>
        <v>2.7022680000000001</v>
      </c>
      <c r="G265" s="5">
        <f t="shared" si="30"/>
        <v>2.7</v>
      </c>
      <c r="H265" s="5">
        <f t="shared" si="32"/>
        <v>2.7</v>
      </c>
      <c r="I265" s="6">
        <f t="shared" si="31"/>
        <v>8.0000000000000071E-2</v>
      </c>
      <c r="J265" s="8"/>
    </row>
    <row r="266" spans="1:10" x14ac:dyDescent="0.25">
      <c r="A266" s="4">
        <v>2.63</v>
      </c>
      <c r="B266" s="5">
        <v>0.02</v>
      </c>
      <c r="C266" s="5">
        <v>1.14E-2</v>
      </c>
      <c r="D266" s="5">
        <f t="shared" si="27"/>
        <v>3.1399999999999997E-2</v>
      </c>
      <c r="E266" s="5">
        <f t="shared" si="28"/>
        <v>8.2581999999999989E-2</v>
      </c>
      <c r="F266" s="5">
        <f t="shared" si="29"/>
        <v>2.7125819999999998</v>
      </c>
      <c r="G266" s="5">
        <f t="shared" si="30"/>
        <v>2.7</v>
      </c>
      <c r="H266" s="5">
        <f t="shared" si="32"/>
        <v>2.7</v>
      </c>
      <c r="I266" s="6">
        <f t="shared" si="31"/>
        <v>7.0000000000000284E-2</v>
      </c>
      <c r="J266" s="8"/>
    </row>
    <row r="267" spans="1:10" x14ac:dyDescent="0.25">
      <c r="A267" s="4">
        <v>2.6400000000000099</v>
      </c>
      <c r="B267" s="5">
        <v>0.02</v>
      </c>
      <c r="C267" s="5">
        <v>1.14E-2</v>
      </c>
      <c r="D267" s="5">
        <f t="shared" si="27"/>
        <v>3.1399999999999997E-2</v>
      </c>
      <c r="E267" s="5">
        <f t="shared" si="28"/>
        <v>8.2896000000000303E-2</v>
      </c>
      <c r="F267" s="5">
        <f t="shared" si="29"/>
        <v>2.7228960000000102</v>
      </c>
      <c r="G267" s="5">
        <f t="shared" si="30"/>
        <v>2.7</v>
      </c>
      <c r="H267" s="5">
        <f t="shared" si="32"/>
        <v>2.7</v>
      </c>
      <c r="I267" s="6">
        <f t="shared" si="31"/>
        <v>5.9999999999990283E-2</v>
      </c>
      <c r="J267" s="8"/>
    </row>
    <row r="268" spans="1:10" x14ac:dyDescent="0.25">
      <c r="A268" s="4">
        <v>2.65</v>
      </c>
      <c r="B268" s="5">
        <v>0.02</v>
      </c>
      <c r="C268" s="5">
        <v>1.14E-2</v>
      </c>
      <c r="D268" s="5">
        <f t="shared" si="27"/>
        <v>3.1399999999999997E-2</v>
      </c>
      <c r="E268" s="5">
        <f t="shared" si="28"/>
        <v>8.3209999999999992E-2</v>
      </c>
      <c r="F268" s="5">
        <f t="shared" si="29"/>
        <v>2.7332099999999997</v>
      </c>
      <c r="G268" s="5">
        <f t="shared" si="30"/>
        <v>2.7</v>
      </c>
      <c r="H268" s="5">
        <f t="shared" si="32"/>
        <v>2.7</v>
      </c>
      <c r="I268" s="6">
        <f t="shared" si="31"/>
        <v>5.0000000000000266E-2</v>
      </c>
      <c r="J268" s="24"/>
    </row>
    <row r="269" spans="1:10" x14ac:dyDescent="0.25">
      <c r="A269" s="4">
        <v>2.6600000000000099</v>
      </c>
      <c r="B269" s="5">
        <v>0.02</v>
      </c>
      <c r="C269" s="5">
        <v>1.14E-2</v>
      </c>
      <c r="D269" s="5">
        <f t="shared" si="27"/>
        <v>3.1399999999999997E-2</v>
      </c>
      <c r="E269" s="5">
        <f t="shared" si="28"/>
        <v>8.3524000000000306E-2</v>
      </c>
      <c r="F269" s="5">
        <f t="shared" si="29"/>
        <v>2.7435240000000101</v>
      </c>
      <c r="G269" s="5">
        <f t="shared" si="30"/>
        <v>2.7</v>
      </c>
      <c r="H269" s="5">
        <f t="shared" si="32"/>
        <v>2.7</v>
      </c>
      <c r="I269" s="6">
        <f t="shared" si="31"/>
        <v>3.9999999999990266E-2</v>
      </c>
      <c r="J269" s="8"/>
    </row>
    <row r="270" spans="1:10" x14ac:dyDescent="0.25">
      <c r="A270" s="4">
        <v>2.67</v>
      </c>
      <c r="B270" s="5">
        <v>0.02</v>
      </c>
      <c r="C270" s="5">
        <v>1.14E-2</v>
      </c>
      <c r="D270" s="5">
        <f t="shared" si="27"/>
        <v>3.1399999999999997E-2</v>
      </c>
      <c r="E270" s="5">
        <f t="shared" si="28"/>
        <v>8.3837999999999996E-2</v>
      </c>
      <c r="F270" s="5">
        <f t="shared" si="29"/>
        <v>2.753838</v>
      </c>
      <c r="G270" s="5">
        <f t="shared" si="30"/>
        <v>2.75</v>
      </c>
      <c r="H270" s="5">
        <f t="shared" si="32"/>
        <v>2.75</v>
      </c>
      <c r="I270" s="6">
        <f t="shared" si="31"/>
        <v>8.0000000000000071E-2</v>
      </c>
      <c r="J270" s="8"/>
    </row>
    <row r="271" spans="1:10" x14ac:dyDescent="0.25">
      <c r="A271" s="4">
        <v>2.6800000000000099</v>
      </c>
      <c r="B271" s="5">
        <v>0.02</v>
      </c>
      <c r="C271" s="5">
        <v>1.14E-2</v>
      </c>
      <c r="D271" s="5">
        <f t="shared" si="27"/>
        <v>3.1399999999999997E-2</v>
      </c>
      <c r="E271" s="5">
        <f t="shared" si="28"/>
        <v>8.415200000000031E-2</v>
      </c>
      <c r="F271" s="5">
        <f t="shared" si="29"/>
        <v>2.7641520000000104</v>
      </c>
      <c r="G271" s="5">
        <f t="shared" si="30"/>
        <v>2.75</v>
      </c>
      <c r="H271" s="5">
        <f t="shared" si="32"/>
        <v>2.75</v>
      </c>
      <c r="I271" s="6">
        <f t="shared" si="31"/>
        <v>6.999999999999007E-2</v>
      </c>
      <c r="J271" s="8"/>
    </row>
    <row r="272" spans="1:10" x14ac:dyDescent="0.25">
      <c r="A272" s="4">
        <v>2.6900000000000102</v>
      </c>
      <c r="B272" s="5">
        <v>0.02</v>
      </c>
      <c r="C272" s="5">
        <v>1.14E-2</v>
      </c>
      <c r="D272" s="5">
        <f t="shared" si="27"/>
        <v>3.1399999999999997E-2</v>
      </c>
      <c r="E272" s="5">
        <f t="shared" si="28"/>
        <v>8.4466000000000319E-2</v>
      </c>
      <c r="F272" s="5">
        <f t="shared" si="29"/>
        <v>2.7744660000000105</v>
      </c>
      <c r="G272" s="5">
        <f t="shared" si="30"/>
        <v>2.75</v>
      </c>
      <c r="H272" s="5">
        <f t="shared" si="32"/>
        <v>2.75</v>
      </c>
      <c r="I272" s="6">
        <f t="shared" si="31"/>
        <v>5.9999999999989839E-2</v>
      </c>
      <c r="J272" s="8"/>
    </row>
    <row r="273" spans="1:10" x14ac:dyDescent="0.25">
      <c r="A273" s="4">
        <v>2.7000000000000099</v>
      </c>
      <c r="B273" s="5">
        <v>0.02</v>
      </c>
      <c r="C273" s="5">
        <v>1.14E-2</v>
      </c>
      <c r="D273" s="5">
        <f t="shared" si="27"/>
        <v>3.1399999999999997E-2</v>
      </c>
      <c r="E273" s="5">
        <f t="shared" si="28"/>
        <v>8.47800000000003E-2</v>
      </c>
      <c r="F273" s="5">
        <f t="shared" si="29"/>
        <v>2.7847800000000102</v>
      </c>
      <c r="G273" s="5">
        <f t="shared" si="30"/>
        <v>2.75</v>
      </c>
      <c r="H273" s="5">
        <f t="shared" si="32"/>
        <v>2.75</v>
      </c>
      <c r="I273" s="6">
        <f t="shared" si="31"/>
        <v>4.9999999999990052E-2</v>
      </c>
      <c r="J273" s="8"/>
    </row>
    <row r="274" spans="1:10" x14ac:dyDescent="0.25">
      <c r="A274" s="4">
        <v>2.7100000000000102</v>
      </c>
      <c r="B274" s="5">
        <v>0.02</v>
      </c>
      <c r="C274" s="5">
        <v>1.14E-2</v>
      </c>
      <c r="D274" s="5">
        <f t="shared" si="27"/>
        <v>3.1399999999999997E-2</v>
      </c>
      <c r="E274" s="5">
        <f t="shared" si="28"/>
        <v>8.5094000000000308E-2</v>
      </c>
      <c r="F274" s="5">
        <f t="shared" si="29"/>
        <v>2.7950940000000104</v>
      </c>
      <c r="G274" s="5">
        <f t="shared" ref="G274:G337" si="33">FLOOR(F274,0.05)</f>
        <v>2.75</v>
      </c>
      <c r="H274" s="5">
        <f t="shared" si="32"/>
        <v>2.75</v>
      </c>
      <c r="I274" s="6">
        <f t="shared" si="31"/>
        <v>3.9999999999989821E-2</v>
      </c>
      <c r="J274" s="8"/>
    </row>
    <row r="275" spans="1:10" x14ac:dyDescent="0.25">
      <c r="A275" s="4">
        <v>2.72000000000001</v>
      </c>
      <c r="B275" s="5">
        <v>0.02</v>
      </c>
      <c r="C275" s="5">
        <v>1.14E-2</v>
      </c>
      <c r="D275" s="5">
        <f t="shared" si="27"/>
        <v>3.1399999999999997E-2</v>
      </c>
      <c r="E275" s="5">
        <f t="shared" si="28"/>
        <v>8.5408000000000303E-2</v>
      </c>
      <c r="F275" s="5">
        <f t="shared" si="29"/>
        <v>2.8054080000000101</v>
      </c>
      <c r="G275" s="5">
        <f t="shared" si="33"/>
        <v>2.8000000000000003</v>
      </c>
      <c r="H275" s="5">
        <f t="shared" si="32"/>
        <v>2.8000000000000003</v>
      </c>
      <c r="I275" s="6">
        <f t="shared" si="31"/>
        <v>7.9999999999990301E-2</v>
      </c>
      <c r="J275" s="8"/>
    </row>
    <row r="276" spans="1:10" x14ac:dyDescent="0.25">
      <c r="A276" s="4">
        <v>2.7300000000000102</v>
      </c>
      <c r="B276" s="5">
        <v>0.02</v>
      </c>
      <c r="C276" s="5">
        <v>1.14E-2</v>
      </c>
      <c r="D276" s="5">
        <f t="shared" si="27"/>
        <v>3.1399999999999997E-2</v>
      </c>
      <c r="E276" s="5">
        <f t="shared" si="28"/>
        <v>8.5722000000000312E-2</v>
      </c>
      <c r="F276" s="5">
        <f t="shared" si="29"/>
        <v>2.8157220000000107</v>
      </c>
      <c r="G276" s="5">
        <f t="shared" si="33"/>
        <v>2.8000000000000003</v>
      </c>
      <c r="H276" s="5">
        <f t="shared" si="32"/>
        <v>2.8000000000000003</v>
      </c>
      <c r="I276" s="6">
        <f t="shared" si="31"/>
        <v>6.999999999999007E-2</v>
      </c>
      <c r="J276" s="8"/>
    </row>
    <row r="277" spans="1:10" x14ac:dyDescent="0.25">
      <c r="A277" s="4">
        <v>2.74000000000001</v>
      </c>
      <c r="B277" s="5">
        <v>0.02</v>
      </c>
      <c r="C277" s="5">
        <v>1.14E-2</v>
      </c>
      <c r="D277" s="5">
        <f t="shared" si="27"/>
        <v>3.1399999999999997E-2</v>
      </c>
      <c r="E277" s="5">
        <f t="shared" si="28"/>
        <v>8.6036000000000307E-2</v>
      </c>
      <c r="F277" s="5">
        <f t="shared" si="29"/>
        <v>2.8260360000000104</v>
      </c>
      <c r="G277" s="5">
        <f t="shared" si="33"/>
        <v>2.8000000000000003</v>
      </c>
      <c r="H277" s="5">
        <f t="shared" si="32"/>
        <v>2.8000000000000003</v>
      </c>
      <c r="I277" s="6">
        <f t="shared" si="31"/>
        <v>5.9999999999990283E-2</v>
      </c>
      <c r="J277" s="8"/>
    </row>
    <row r="278" spans="1:10" x14ac:dyDescent="0.25">
      <c r="A278" s="4">
        <v>2.7500000000000102</v>
      </c>
      <c r="B278" s="5">
        <v>0.02</v>
      </c>
      <c r="C278" s="5">
        <v>1.14E-2</v>
      </c>
      <c r="D278" s="5">
        <f t="shared" si="27"/>
        <v>3.1399999999999997E-2</v>
      </c>
      <c r="E278" s="5">
        <f t="shared" si="28"/>
        <v>8.6350000000000315E-2</v>
      </c>
      <c r="F278" s="5">
        <f t="shared" si="29"/>
        <v>2.8363500000000106</v>
      </c>
      <c r="G278" s="5">
        <f t="shared" si="33"/>
        <v>2.8000000000000003</v>
      </c>
      <c r="H278" s="5">
        <f t="shared" si="32"/>
        <v>2.8000000000000003</v>
      </c>
      <c r="I278" s="6">
        <f t="shared" si="31"/>
        <v>4.9999999999990052E-2</v>
      </c>
      <c r="J278" s="8"/>
    </row>
    <row r="279" spans="1:10" x14ac:dyDescent="0.25">
      <c r="A279" s="4">
        <v>2.76000000000001</v>
      </c>
      <c r="B279" s="5">
        <v>0.02</v>
      </c>
      <c r="C279" s="5">
        <v>1.14E-2</v>
      </c>
      <c r="D279" s="5">
        <f t="shared" si="27"/>
        <v>3.1399999999999997E-2</v>
      </c>
      <c r="E279" s="5">
        <f t="shared" si="28"/>
        <v>8.666400000000031E-2</v>
      </c>
      <c r="F279" s="5">
        <f t="shared" si="29"/>
        <v>2.8466640000000103</v>
      </c>
      <c r="G279" s="5">
        <f t="shared" si="33"/>
        <v>2.8000000000000003</v>
      </c>
      <c r="H279" s="5">
        <f t="shared" si="32"/>
        <v>2.8000000000000003</v>
      </c>
      <c r="I279" s="6">
        <f t="shared" si="31"/>
        <v>3.9999999999990266E-2</v>
      </c>
      <c r="J279" s="8"/>
    </row>
    <row r="280" spans="1:10" x14ac:dyDescent="0.25">
      <c r="A280" s="4">
        <v>2.7700000000000098</v>
      </c>
      <c r="B280" s="5">
        <v>0.02</v>
      </c>
      <c r="C280" s="5">
        <v>1.14E-2</v>
      </c>
      <c r="D280" s="5">
        <f t="shared" si="27"/>
        <v>3.1399999999999997E-2</v>
      </c>
      <c r="E280" s="5">
        <f t="shared" si="28"/>
        <v>8.6978000000000305E-2</v>
      </c>
      <c r="F280" s="5">
        <f t="shared" si="29"/>
        <v>2.85697800000001</v>
      </c>
      <c r="G280" s="5">
        <f t="shared" si="33"/>
        <v>2.85</v>
      </c>
      <c r="H280" s="5">
        <f t="shared" si="32"/>
        <v>2.85</v>
      </c>
      <c r="I280" s="6">
        <f t="shared" si="31"/>
        <v>7.9999999999990301E-2</v>
      </c>
      <c r="J280" s="8"/>
    </row>
    <row r="281" spans="1:10" x14ac:dyDescent="0.25">
      <c r="A281" s="4">
        <v>2.78000000000001</v>
      </c>
      <c r="B281" s="5">
        <v>0.02</v>
      </c>
      <c r="C281" s="5">
        <v>1.14E-2</v>
      </c>
      <c r="D281" s="5">
        <f t="shared" si="27"/>
        <v>3.1399999999999997E-2</v>
      </c>
      <c r="E281" s="5">
        <f t="shared" si="28"/>
        <v>8.7292000000000314E-2</v>
      </c>
      <c r="F281" s="5">
        <f t="shared" si="29"/>
        <v>2.8672920000000102</v>
      </c>
      <c r="G281" s="5">
        <f t="shared" si="33"/>
        <v>2.85</v>
      </c>
      <c r="H281" s="5">
        <f t="shared" si="32"/>
        <v>2.85</v>
      </c>
      <c r="I281" s="6">
        <f t="shared" si="31"/>
        <v>6.999999999999007E-2</v>
      </c>
      <c r="J281" s="8"/>
    </row>
    <row r="282" spans="1:10" x14ac:dyDescent="0.25">
      <c r="A282" s="4">
        <v>2.7900000000000098</v>
      </c>
      <c r="B282" s="5">
        <v>0.02</v>
      </c>
      <c r="C282" s="5">
        <v>1.14E-2</v>
      </c>
      <c r="D282" s="5">
        <f t="shared" si="27"/>
        <v>3.1399999999999997E-2</v>
      </c>
      <c r="E282" s="5">
        <f t="shared" si="28"/>
        <v>8.7606000000000295E-2</v>
      </c>
      <c r="F282" s="5">
        <f t="shared" si="29"/>
        <v>2.8776060000000099</v>
      </c>
      <c r="G282" s="5">
        <f t="shared" si="33"/>
        <v>2.85</v>
      </c>
      <c r="H282" s="5">
        <f t="shared" si="32"/>
        <v>2.85</v>
      </c>
      <c r="I282" s="6">
        <f t="shared" si="31"/>
        <v>5.9999999999990283E-2</v>
      </c>
      <c r="J282" s="8"/>
    </row>
    <row r="283" spans="1:10" x14ac:dyDescent="0.25">
      <c r="A283" s="4">
        <v>2.80000000000001</v>
      </c>
      <c r="B283" s="5">
        <v>0.02</v>
      </c>
      <c r="C283" s="5">
        <v>1.14E-2</v>
      </c>
      <c r="D283" s="5">
        <f t="shared" si="27"/>
        <v>3.1399999999999997E-2</v>
      </c>
      <c r="E283" s="5">
        <f t="shared" si="28"/>
        <v>8.7920000000000303E-2</v>
      </c>
      <c r="F283" s="5">
        <f t="shared" si="29"/>
        <v>2.8879200000000105</v>
      </c>
      <c r="G283" s="5">
        <f t="shared" si="33"/>
        <v>2.85</v>
      </c>
      <c r="H283" s="5">
        <f t="shared" si="32"/>
        <v>2.85</v>
      </c>
      <c r="I283" s="6">
        <f t="shared" si="31"/>
        <v>4.9999999999990052E-2</v>
      </c>
      <c r="J283" s="8"/>
    </row>
    <row r="284" spans="1:10" x14ac:dyDescent="0.25">
      <c r="A284" s="4">
        <v>2.8100000000000098</v>
      </c>
      <c r="B284" s="5">
        <v>0.02</v>
      </c>
      <c r="C284" s="5">
        <v>1.14E-2</v>
      </c>
      <c r="D284" s="5">
        <f t="shared" si="27"/>
        <v>3.1399999999999997E-2</v>
      </c>
      <c r="E284" s="5">
        <f t="shared" si="28"/>
        <v>8.8234000000000298E-2</v>
      </c>
      <c r="F284" s="5">
        <f t="shared" si="29"/>
        <v>2.8982340000000102</v>
      </c>
      <c r="G284" s="5">
        <f t="shared" si="33"/>
        <v>2.85</v>
      </c>
      <c r="H284" s="5">
        <f t="shared" si="32"/>
        <v>2.85</v>
      </c>
      <c r="I284" s="6">
        <f t="shared" si="31"/>
        <v>3.9999999999990266E-2</v>
      </c>
      <c r="J284" s="8"/>
    </row>
    <row r="285" spans="1:10" x14ac:dyDescent="0.25">
      <c r="A285" s="4">
        <v>2.8200000000000101</v>
      </c>
      <c r="B285" s="5">
        <v>0.02</v>
      </c>
      <c r="C285" s="5">
        <v>1.14E-2</v>
      </c>
      <c r="D285" s="5">
        <f t="shared" si="27"/>
        <v>3.1399999999999997E-2</v>
      </c>
      <c r="E285" s="5">
        <f t="shared" si="28"/>
        <v>8.8548000000000307E-2</v>
      </c>
      <c r="F285" s="5">
        <f t="shared" si="29"/>
        <v>2.9085480000000103</v>
      </c>
      <c r="G285" s="5">
        <f t="shared" si="33"/>
        <v>2.9000000000000004</v>
      </c>
      <c r="H285" s="5">
        <f t="shared" si="32"/>
        <v>2.9000000000000004</v>
      </c>
      <c r="I285" s="6">
        <f t="shared" si="31"/>
        <v>7.9999999999990301E-2</v>
      </c>
      <c r="J285" s="8"/>
    </row>
    <row r="286" spans="1:10" x14ac:dyDescent="0.25">
      <c r="A286" s="4">
        <v>2.8300000000000098</v>
      </c>
      <c r="B286" s="5">
        <v>0.02</v>
      </c>
      <c r="C286" s="5">
        <v>1.14E-2</v>
      </c>
      <c r="D286" s="5">
        <f t="shared" si="27"/>
        <v>3.1399999999999997E-2</v>
      </c>
      <c r="E286" s="5">
        <f t="shared" si="28"/>
        <v>8.8862000000000302E-2</v>
      </c>
      <c r="F286" s="5">
        <f t="shared" si="29"/>
        <v>2.9188620000000101</v>
      </c>
      <c r="G286" s="5">
        <f t="shared" si="33"/>
        <v>2.9000000000000004</v>
      </c>
      <c r="H286" s="5">
        <f t="shared" si="32"/>
        <v>2.9000000000000004</v>
      </c>
      <c r="I286" s="6">
        <f t="shared" si="31"/>
        <v>6.9999999999990514E-2</v>
      </c>
      <c r="J286" s="8"/>
    </row>
    <row r="287" spans="1:10" x14ac:dyDescent="0.25">
      <c r="A287" s="4">
        <v>2.8400000000000101</v>
      </c>
      <c r="B287" s="5">
        <v>0.02</v>
      </c>
      <c r="C287" s="5">
        <v>1.14E-2</v>
      </c>
      <c r="D287" s="5">
        <f t="shared" si="27"/>
        <v>3.1399999999999997E-2</v>
      </c>
      <c r="E287" s="5">
        <f t="shared" si="28"/>
        <v>8.9176000000000311E-2</v>
      </c>
      <c r="F287" s="5">
        <f t="shared" si="29"/>
        <v>2.9291760000000102</v>
      </c>
      <c r="G287" s="5">
        <f t="shared" si="33"/>
        <v>2.9000000000000004</v>
      </c>
      <c r="H287" s="5">
        <f t="shared" si="32"/>
        <v>2.9000000000000004</v>
      </c>
      <c r="I287" s="6">
        <f t="shared" si="31"/>
        <v>5.9999999999990283E-2</v>
      </c>
      <c r="J287" s="8"/>
    </row>
    <row r="288" spans="1:10" x14ac:dyDescent="0.25">
      <c r="A288" s="4">
        <v>2.8500000000000099</v>
      </c>
      <c r="B288" s="5">
        <v>0.02</v>
      </c>
      <c r="C288" s="5">
        <v>1.14E-2</v>
      </c>
      <c r="D288" s="5">
        <f t="shared" si="27"/>
        <v>3.1399999999999997E-2</v>
      </c>
      <c r="E288" s="5">
        <f t="shared" si="28"/>
        <v>8.9490000000000305E-2</v>
      </c>
      <c r="F288" s="5">
        <f t="shared" si="29"/>
        <v>2.9394900000000104</v>
      </c>
      <c r="G288" s="5">
        <f t="shared" si="33"/>
        <v>2.9000000000000004</v>
      </c>
      <c r="H288" s="5">
        <f t="shared" si="32"/>
        <v>2.9000000000000004</v>
      </c>
      <c r="I288" s="6">
        <f t="shared" si="31"/>
        <v>4.9999999999990496E-2</v>
      </c>
      <c r="J288" s="8"/>
    </row>
    <row r="289" spans="1:10" x14ac:dyDescent="0.25">
      <c r="A289" s="4">
        <v>2.8600000000000101</v>
      </c>
      <c r="B289" s="5">
        <v>0.02</v>
      </c>
      <c r="C289" s="5">
        <v>1.14E-2</v>
      </c>
      <c r="D289" s="5">
        <f t="shared" si="27"/>
        <v>3.1399999999999997E-2</v>
      </c>
      <c r="E289" s="5">
        <f t="shared" si="28"/>
        <v>8.9804000000000314E-2</v>
      </c>
      <c r="F289" s="5">
        <f t="shared" si="29"/>
        <v>2.9498040000000105</v>
      </c>
      <c r="G289" s="5">
        <f t="shared" si="33"/>
        <v>2.9000000000000004</v>
      </c>
      <c r="H289" s="5">
        <f t="shared" si="32"/>
        <v>2.9000000000000004</v>
      </c>
      <c r="I289" s="6">
        <f t="shared" si="31"/>
        <v>3.9999999999990266E-2</v>
      </c>
      <c r="J289" s="8"/>
    </row>
    <row r="290" spans="1:10" x14ac:dyDescent="0.25">
      <c r="A290" s="4">
        <v>2.8700000000000099</v>
      </c>
      <c r="B290" s="5">
        <v>0.02</v>
      </c>
      <c r="C290" s="5">
        <v>1.14E-2</v>
      </c>
      <c r="D290" s="5">
        <f t="shared" si="27"/>
        <v>3.1399999999999997E-2</v>
      </c>
      <c r="E290" s="5">
        <f t="shared" si="28"/>
        <v>9.0118000000000309E-2</v>
      </c>
      <c r="F290" s="5">
        <f t="shared" si="29"/>
        <v>2.9601180000000102</v>
      </c>
      <c r="G290" s="5">
        <f t="shared" si="33"/>
        <v>2.95</v>
      </c>
      <c r="H290" s="5">
        <f t="shared" si="32"/>
        <v>2.95</v>
      </c>
      <c r="I290" s="6">
        <f t="shared" si="31"/>
        <v>7.9999999999990301E-2</v>
      </c>
      <c r="J290" s="8"/>
    </row>
    <row r="291" spans="1:10" x14ac:dyDescent="0.25">
      <c r="A291" s="4">
        <v>2.8800000000000101</v>
      </c>
      <c r="B291" s="5">
        <v>0.02</v>
      </c>
      <c r="C291" s="5">
        <v>1.14E-2</v>
      </c>
      <c r="D291" s="5">
        <f t="shared" si="27"/>
        <v>3.1399999999999997E-2</v>
      </c>
      <c r="E291" s="5">
        <f t="shared" si="28"/>
        <v>9.0432000000000304E-2</v>
      </c>
      <c r="F291" s="5">
        <f t="shared" si="29"/>
        <v>2.9704320000000104</v>
      </c>
      <c r="G291" s="5">
        <f t="shared" si="33"/>
        <v>2.95</v>
      </c>
      <c r="H291" s="5">
        <f t="shared" si="32"/>
        <v>2.95</v>
      </c>
      <c r="I291" s="6">
        <f t="shared" si="31"/>
        <v>6.999999999999007E-2</v>
      </c>
      <c r="J291" s="8"/>
    </row>
    <row r="292" spans="1:10" x14ac:dyDescent="0.25">
      <c r="A292" s="4">
        <v>2.8900000000000099</v>
      </c>
      <c r="B292" s="5">
        <v>0.02</v>
      </c>
      <c r="C292" s="5">
        <v>1.14E-2</v>
      </c>
      <c r="D292" s="5">
        <f t="shared" si="27"/>
        <v>3.1399999999999997E-2</v>
      </c>
      <c r="E292" s="5">
        <f t="shared" si="28"/>
        <v>9.0746000000000299E-2</v>
      </c>
      <c r="F292" s="5">
        <f t="shared" si="29"/>
        <v>2.9807460000000101</v>
      </c>
      <c r="G292" s="5">
        <f t="shared" si="33"/>
        <v>2.95</v>
      </c>
      <c r="H292" s="5">
        <f t="shared" si="32"/>
        <v>2.95</v>
      </c>
      <c r="I292" s="6">
        <f t="shared" si="31"/>
        <v>5.9999999999990283E-2</v>
      </c>
      <c r="J292" s="8"/>
    </row>
    <row r="293" spans="1:10" x14ac:dyDescent="0.25">
      <c r="A293" s="4">
        <v>2.9000000000000101</v>
      </c>
      <c r="B293" s="5">
        <v>0.02</v>
      </c>
      <c r="C293" s="5">
        <v>1.14E-2</v>
      </c>
      <c r="D293" s="5">
        <f t="shared" si="27"/>
        <v>3.1399999999999997E-2</v>
      </c>
      <c r="E293" s="5">
        <f t="shared" si="28"/>
        <v>9.1060000000000307E-2</v>
      </c>
      <c r="F293" s="5">
        <f t="shared" si="29"/>
        <v>2.9910600000000103</v>
      </c>
      <c r="G293" s="5">
        <f t="shared" si="33"/>
        <v>2.95</v>
      </c>
      <c r="H293" s="5">
        <f t="shared" si="32"/>
        <v>2.95</v>
      </c>
      <c r="I293" s="6">
        <f t="shared" si="31"/>
        <v>4.9999999999990052E-2</v>
      </c>
      <c r="J293" s="8"/>
    </row>
    <row r="294" spans="1:10" x14ac:dyDescent="0.25">
      <c r="A294" s="4">
        <v>2.9100000000000099</v>
      </c>
      <c r="B294" s="5">
        <v>0.02</v>
      </c>
      <c r="C294" s="5">
        <v>1.14E-2</v>
      </c>
      <c r="D294" s="5">
        <f t="shared" si="27"/>
        <v>3.1399999999999997E-2</v>
      </c>
      <c r="E294" s="5">
        <f t="shared" si="28"/>
        <v>9.1374000000000302E-2</v>
      </c>
      <c r="F294" s="5">
        <f t="shared" si="29"/>
        <v>3.0013740000000104</v>
      </c>
      <c r="G294" s="5">
        <f t="shared" si="33"/>
        <v>3</v>
      </c>
      <c r="H294" s="5">
        <f t="shared" si="32"/>
        <v>3</v>
      </c>
      <c r="I294" s="6">
        <f t="shared" si="31"/>
        <v>8.9999999999990088E-2</v>
      </c>
      <c r="J294" s="8"/>
    </row>
    <row r="295" spans="1:10" x14ac:dyDescent="0.25">
      <c r="A295" s="4">
        <v>2.9200000000000101</v>
      </c>
      <c r="B295" s="5">
        <v>0.02</v>
      </c>
      <c r="C295" s="5">
        <v>1.14E-2</v>
      </c>
      <c r="D295" s="5">
        <f t="shared" si="27"/>
        <v>3.1399999999999997E-2</v>
      </c>
      <c r="E295" s="5">
        <f t="shared" si="28"/>
        <v>9.1688000000000311E-2</v>
      </c>
      <c r="F295" s="5">
        <f t="shared" si="29"/>
        <v>3.0116880000000106</v>
      </c>
      <c r="G295" s="5">
        <f t="shared" si="33"/>
        <v>3</v>
      </c>
      <c r="H295" s="5">
        <f t="shared" si="32"/>
        <v>3</v>
      </c>
      <c r="I295" s="6">
        <f t="shared" si="31"/>
        <v>7.9999999999989857E-2</v>
      </c>
      <c r="J295" s="8"/>
    </row>
    <row r="296" spans="1:10" x14ac:dyDescent="0.25">
      <c r="A296" s="4">
        <v>2.9300000000000099</v>
      </c>
      <c r="B296" s="5">
        <v>0.02</v>
      </c>
      <c r="C296" s="5">
        <v>1.14E-2</v>
      </c>
      <c r="D296" s="5">
        <f t="shared" si="27"/>
        <v>3.1399999999999997E-2</v>
      </c>
      <c r="E296" s="5">
        <f t="shared" si="28"/>
        <v>9.2002000000000306E-2</v>
      </c>
      <c r="F296" s="5">
        <f t="shared" si="29"/>
        <v>3.0220020000000103</v>
      </c>
      <c r="G296" s="5">
        <f t="shared" si="33"/>
        <v>3</v>
      </c>
      <c r="H296" s="5">
        <f t="shared" si="32"/>
        <v>3</v>
      </c>
      <c r="I296" s="6">
        <f t="shared" si="31"/>
        <v>6.999999999999007E-2</v>
      </c>
      <c r="J296" s="8"/>
    </row>
    <row r="297" spans="1:10" x14ac:dyDescent="0.25">
      <c r="A297" s="4">
        <v>2.9400000000000102</v>
      </c>
      <c r="B297" s="5">
        <v>0.02</v>
      </c>
      <c r="C297" s="5">
        <v>1.14E-2</v>
      </c>
      <c r="D297" s="5">
        <f t="shared" si="27"/>
        <v>3.1399999999999997E-2</v>
      </c>
      <c r="E297" s="5">
        <f t="shared" si="28"/>
        <v>9.2316000000000314E-2</v>
      </c>
      <c r="F297" s="5">
        <f t="shared" si="29"/>
        <v>3.0323160000000104</v>
      </c>
      <c r="G297" s="5">
        <f t="shared" si="33"/>
        <v>3</v>
      </c>
      <c r="H297" s="5">
        <f t="shared" si="32"/>
        <v>3</v>
      </c>
      <c r="I297" s="6">
        <f t="shared" si="31"/>
        <v>5.9999999999989839E-2</v>
      </c>
      <c r="J297" s="8"/>
    </row>
    <row r="298" spans="1:10" x14ac:dyDescent="0.25">
      <c r="A298" s="4">
        <v>2.9500000000000099</v>
      </c>
      <c r="B298" s="5">
        <v>0.02</v>
      </c>
      <c r="C298" s="5">
        <v>1.14E-2</v>
      </c>
      <c r="D298" s="5">
        <f t="shared" si="27"/>
        <v>3.1399999999999997E-2</v>
      </c>
      <c r="E298" s="5">
        <f t="shared" si="28"/>
        <v>9.2630000000000309E-2</v>
      </c>
      <c r="F298" s="5">
        <f t="shared" si="29"/>
        <v>3.0426300000000102</v>
      </c>
      <c r="G298" s="5">
        <f t="shared" si="33"/>
        <v>3</v>
      </c>
      <c r="H298" s="5">
        <f t="shared" si="32"/>
        <v>3</v>
      </c>
      <c r="I298" s="6">
        <f t="shared" si="31"/>
        <v>4.9999999999990052E-2</v>
      </c>
      <c r="J298" s="8"/>
    </row>
    <row r="299" spans="1:10" x14ac:dyDescent="0.25">
      <c r="A299" s="4">
        <v>2.9600000000000102</v>
      </c>
      <c r="B299" s="5">
        <v>0.02</v>
      </c>
      <c r="C299" s="5">
        <v>1.14E-2</v>
      </c>
      <c r="D299" s="5">
        <f t="shared" si="27"/>
        <v>3.1399999999999997E-2</v>
      </c>
      <c r="E299" s="5">
        <f t="shared" si="28"/>
        <v>9.2944000000000318E-2</v>
      </c>
      <c r="F299" s="5">
        <f t="shared" si="29"/>
        <v>3.0529440000000103</v>
      </c>
      <c r="G299" s="5">
        <f t="shared" si="33"/>
        <v>3.0500000000000003</v>
      </c>
      <c r="H299" s="5">
        <f t="shared" si="32"/>
        <v>3.0500000000000003</v>
      </c>
      <c r="I299" s="6">
        <f t="shared" si="31"/>
        <v>8.9999999999990088E-2</v>
      </c>
      <c r="J299" s="8"/>
    </row>
    <row r="300" spans="1:10" x14ac:dyDescent="0.25">
      <c r="A300" s="4">
        <v>2.97000000000001</v>
      </c>
      <c r="B300" s="5">
        <v>0.02</v>
      </c>
      <c r="C300" s="5">
        <v>1.14E-2</v>
      </c>
      <c r="D300" s="5">
        <f t="shared" si="27"/>
        <v>3.1399999999999997E-2</v>
      </c>
      <c r="E300" s="5">
        <f t="shared" si="28"/>
        <v>9.3258000000000299E-2</v>
      </c>
      <c r="F300" s="5">
        <f t="shared" si="29"/>
        <v>3.0632580000000105</v>
      </c>
      <c r="G300" s="5">
        <f t="shared" si="33"/>
        <v>3.0500000000000003</v>
      </c>
      <c r="H300" s="5">
        <f t="shared" si="32"/>
        <v>3.0500000000000003</v>
      </c>
      <c r="I300" s="6">
        <f t="shared" si="31"/>
        <v>7.9999999999990301E-2</v>
      </c>
      <c r="J300" s="8"/>
    </row>
    <row r="301" spans="1:10" x14ac:dyDescent="0.25">
      <c r="A301" s="4">
        <v>2.9800000000000102</v>
      </c>
      <c r="B301" s="5">
        <v>0.02</v>
      </c>
      <c r="C301" s="5">
        <v>1.14E-2</v>
      </c>
      <c r="D301" s="5">
        <f t="shared" si="27"/>
        <v>3.1399999999999997E-2</v>
      </c>
      <c r="E301" s="5">
        <f t="shared" si="28"/>
        <v>9.3572000000000308E-2</v>
      </c>
      <c r="F301" s="5">
        <f t="shared" si="29"/>
        <v>3.0735720000000106</v>
      </c>
      <c r="G301" s="5">
        <f t="shared" si="33"/>
        <v>3.0500000000000003</v>
      </c>
      <c r="H301" s="5">
        <f t="shared" si="32"/>
        <v>3.0500000000000003</v>
      </c>
      <c r="I301" s="6">
        <f t="shared" si="31"/>
        <v>6.999999999999007E-2</v>
      </c>
      <c r="J301" s="8"/>
    </row>
    <row r="302" spans="1:10" x14ac:dyDescent="0.25">
      <c r="A302" s="4">
        <v>2.99000000000001</v>
      </c>
      <c r="B302" s="5">
        <v>0.02</v>
      </c>
      <c r="C302" s="5">
        <v>1.14E-2</v>
      </c>
      <c r="D302" s="5">
        <f t="shared" si="27"/>
        <v>3.1399999999999997E-2</v>
      </c>
      <c r="E302" s="5">
        <f t="shared" si="28"/>
        <v>9.3886000000000303E-2</v>
      </c>
      <c r="F302" s="5">
        <f t="shared" si="29"/>
        <v>3.0838860000000103</v>
      </c>
      <c r="G302" s="5">
        <f t="shared" si="33"/>
        <v>3.0500000000000003</v>
      </c>
      <c r="H302" s="5">
        <f t="shared" si="32"/>
        <v>3.0500000000000003</v>
      </c>
      <c r="I302" s="6">
        <f t="shared" si="31"/>
        <v>5.9999999999990283E-2</v>
      </c>
      <c r="J302" s="8"/>
    </row>
    <row r="303" spans="1:10" x14ac:dyDescent="0.25">
      <c r="A303" s="4">
        <v>3.0000000000000102</v>
      </c>
      <c r="B303" s="5">
        <v>0.02</v>
      </c>
      <c r="C303" s="5">
        <v>1.14E-2</v>
      </c>
      <c r="D303" s="5">
        <f t="shared" si="27"/>
        <v>3.1399999999999997E-2</v>
      </c>
      <c r="E303" s="5">
        <f t="shared" si="28"/>
        <v>9.4200000000000311E-2</v>
      </c>
      <c r="F303" s="5">
        <f t="shared" si="29"/>
        <v>3.0942000000000105</v>
      </c>
      <c r="G303" s="5">
        <f t="shared" si="33"/>
        <v>3.0500000000000003</v>
      </c>
      <c r="H303" s="5">
        <f t="shared" si="32"/>
        <v>3.0500000000000003</v>
      </c>
      <c r="I303" s="6">
        <f t="shared" si="31"/>
        <v>4.9999999999990052E-2</v>
      </c>
      <c r="J303" s="8"/>
    </row>
    <row r="304" spans="1:10" x14ac:dyDescent="0.25">
      <c r="A304" s="4">
        <v>3.01000000000001</v>
      </c>
      <c r="B304" s="5">
        <v>0.02</v>
      </c>
      <c r="C304" s="5">
        <v>1.14E-2</v>
      </c>
      <c r="D304" s="5">
        <f t="shared" si="27"/>
        <v>3.1399999999999997E-2</v>
      </c>
      <c r="E304" s="5">
        <f t="shared" si="28"/>
        <v>9.4514000000000306E-2</v>
      </c>
      <c r="F304" s="5">
        <f t="shared" si="29"/>
        <v>3.1045140000000102</v>
      </c>
      <c r="G304" s="5">
        <f t="shared" si="33"/>
        <v>3.1</v>
      </c>
      <c r="H304" s="5">
        <f t="shared" si="32"/>
        <v>3.1</v>
      </c>
      <c r="I304" s="6">
        <f t="shared" si="31"/>
        <v>8.9999999999990088E-2</v>
      </c>
      <c r="J304" s="8"/>
    </row>
    <row r="305" spans="1:10" x14ac:dyDescent="0.25">
      <c r="A305" s="4">
        <v>3.0200000000000098</v>
      </c>
      <c r="B305" s="5">
        <v>0.02</v>
      </c>
      <c r="C305" s="5">
        <v>1.14E-2</v>
      </c>
      <c r="D305" s="5">
        <f t="shared" si="27"/>
        <v>3.1399999999999997E-2</v>
      </c>
      <c r="E305" s="5">
        <f t="shared" si="28"/>
        <v>9.4828000000000301E-2</v>
      </c>
      <c r="F305" s="5">
        <f t="shared" si="29"/>
        <v>3.1148280000000099</v>
      </c>
      <c r="G305" s="5">
        <f t="shared" si="33"/>
        <v>3.1</v>
      </c>
      <c r="H305" s="5">
        <f t="shared" si="32"/>
        <v>3.1</v>
      </c>
      <c r="I305" s="6">
        <f t="shared" si="31"/>
        <v>7.9999999999990301E-2</v>
      </c>
      <c r="J305" s="8"/>
    </row>
    <row r="306" spans="1:10" x14ac:dyDescent="0.25">
      <c r="A306" s="4">
        <v>3.03000000000001</v>
      </c>
      <c r="B306" s="5">
        <v>0.02</v>
      </c>
      <c r="C306" s="5">
        <v>1.14E-2</v>
      </c>
      <c r="D306" s="5">
        <f t="shared" si="27"/>
        <v>3.1399999999999997E-2</v>
      </c>
      <c r="E306" s="5">
        <f t="shared" si="28"/>
        <v>9.514200000000031E-2</v>
      </c>
      <c r="F306" s="5">
        <f t="shared" si="29"/>
        <v>3.1251420000000105</v>
      </c>
      <c r="G306" s="5">
        <f t="shared" si="33"/>
        <v>3.1</v>
      </c>
      <c r="H306" s="5">
        <f t="shared" si="32"/>
        <v>3.1</v>
      </c>
      <c r="I306" s="6">
        <f t="shared" si="31"/>
        <v>6.999999999999007E-2</v>
      </c>
      <c r="J306" s="8"/>
    </row>
    <row r="307" spans="1:10" x14ac:dyDescent="0.25">
      <c r="A307" s="4">
        <v>3.0400000000000098</v>
      </c>
      <c r="B307" s="5">
        <v>0.02</v>
      </c>
      <c r="C307" s="5">
        <v>1.14E-2</v>
      </c>
      <c r="D307" s="5">
        <f t="shared" si="27"/>
        <v>3.1399999999999997E-2</v>
      </c>
      <c r="E307" s="5">
        <f t="shared" si="28"/>
        <v>9.5456000000000304E-2</v>
      </c>
      <c r="F307" s="5">
        <f t="shared" si="29"/>
        <v>3.1354560000000102</v>
      </c>
      <c r="G307" s="5">
        <f t="shared" si="33"/>
        <v>3.1</v>
      </c>
      <c r="H307" s="5">
        <f t="shared" si="32"/>
        <v>3.1</v>
      </c>
      <c r="I307" s="6">
        <f t="shared" si="31"/>
        <v>5.9999999999990283E-2</v>
      </c>
      <c r="J307" s="8"/>
    </row>
    <row r="308" spans="1:10" x14ac:dyDescent="0.25">
      <c r="A308" s="4">
        <v>3.05000000000001</v>
      </c>
      <c r="B308" s="5">
        <v>0.02</v>
      </c>
      <c r="C308" s="5">
        <v>1.14E-2</v>
      </c>
      <c r="D308" s="5">
        <f t="shared" si="27"/>
        <v>3.1399999999999997E-2</v>
      </c>
      <c r="E308" s="5">
        <f t="shared" si="28"/>
        <v>9.5770000000000313E-2</v>
      </c>
      <c r="F308" s="5">
        <f t="shared" si="29"/>
        <v>3.1457700000000104</v>
      </c>
      <c r="G308" s="5">
        <f t="shared" si="33"/>
        <v>3.1</v>
      </c>
      <c r="H308" s="5">
        <f t="shared" si="32"/>
        <v>3.1</v>
      </c>
      <c r="I308" s="6">
        <f t="shared" si="31"/>
        <v>4.9999999999990052E-2</v>
      </c>
      <c r="J308" s="8"/>
    </row>
    <row r="309" spans="1:10" x14ac:dyDescent="0.25">
      <c r="A309" s="4">
        <v>3.0600000000000098</v>
      </c>
      <c r="B309" s="5">
        <v>0.02</v>
      </c>
      <c r="C309" s="5">
        <v>1.14E-2</v>
      </c>
      <c r="D309" s="5">
        <f t="shared" si="27"/>
        <v>3.1399999999999997E-2</v>
      </c>
      <c r="E309" s="5">
        <f t="shared" si="28"/>
        <v>9.6084000000000294E-2</v>
      </c>
      <c r="F309" s="5">
        <f t="shared" si="29"/>
        <v>3.1560840000000101</v>
      </c>
      <c r="G309" s="5">
        <f t="shared" si="33"/>
        <v>3.1500000000000004</v>
      </c>
      <c r="H309" s="5">
        <f t="shared" si="32"/>
        <v>3.1500000000000004</v>
      </c>
      <c r="I309" s="6">
        <f t="shared" si="31"/>
        <v>8.9999999999990532E-2</v>
      </c>
      <c r="J309" s="8"/>
    </row>
    <row r="310" spans="1:10" x14ac:dyDescent="0.25">
      <c r="A310" s="4">
        <v>3.0700000000000101</v>
      </c>
      <c r="B310" s="5">
        <v>0.02</v>
      </c>
      <c r="C310" s="5">
        <v>1.14E-2</v>
      </c>
      <c r="D310" s="5">
        <f t="shared" ref="D310:D373" si="34">B310+C310</f>
        <v>3.1399999999999997E-2</v>
      </c>
      <c r="E310" s="5">
        <f t="shared" ref="E310:E373" si="35">A310*D310</f>
        <v>9.6398000000000303E-2</v>
      </c>
      <c r="F310" s="5">
        <f t="shared" ref="F310:F373" si="36">A310+E310</f>
        <v>3.1663980000000103</v>
      </c>
      <c r="G310" s="5">
        <f t="shared" si="33"/>
        <v>3.1500000000000004</v>
      </c>
      <c r="H310" s="5">
        <f t="shared" si="32"/>
        <v>3.1500000000000004</v>
      </c>
      <c r="I310" s="6">
        <f t="shared" si="31"/>
        <v>7.9999999999990301E-2</v>
      </c>
      <c r="J310" s="8"/>
    </row>
    <row r="311" spans="1:10" x14ac:dyDescent="0.25">
      <c r="A311" s="4">
        <v>3.0800000000000201</v>
      </c>
      <c r="B311" s="5">
        <v>0.02</v>
      </c>
      <c r="C311" s="5">
        <v>1.14E-2</v>
      </c>
      <c r="D311" s="5">
        <f t="shared" si="34"/>
        <v>3.1399999999999997E-2</v>
      </c>
      <c r="E311" s="5">
        <f t="shared" si="35"/>
        <v>9.6712000000000617E-2</v>
      </c>
      <c r="F311" s="5">
        <f t="shared" si="36"/>
        <v>3.1767120000000206</v>
      </c>
      <c r="G311" s="5">
        <f t="shared" si="33"/>
        <v>3.1500000000000004</v>
      </c>
      <c r="H311" s="5">
        <f t="shared" si="32"/>
        <v>3.1500000000000004</v>
      </c>
      <c r="I311" s="6">
        <f t="shared" si="31"/>
        <v>6.99999999999803E-2</v>
      </c>
      <c r="J311" s="8"/>
    </row>
    <row r="312" spans="1:10" x14ac:dyDescent="0.25">
      <c r="A312" s="4">
        <v>3.0900000000000101</v>
      </c>
      <c r="B312" s="5">
        <v>0.02</v>
      </c>
      <c r="C312" s="5">
        <v>1.14E-2</v>
      </c>
      <c r="D312" s="5">
        <f t="shared" si="34"/>
        <v>3.1399999999999997E-2</v>
      </c>
      <c r="E312" s="5">
        <f t="shared" si="35"/>
        <v>9.7026000000000306E-2</v>
      </c>
      <c r="F312" s="5">
        <f t="shared" si="36"/>
        <v>3.1870260000000106</v>
      </c>
      <c r="G312" s="5">
        <f t="shared" si="33"/>
        <v>3.1500000000000004</v>
      </c>
      <c r="H312" s="5">
        <f t="shared" si="32"/>
        <v>3.1500000000000004</v>
      </c>
      <c r="I312" s="6">
        <f t="shared" si="31"/>
        <v>5.9999999999990283E-2</v>
      </c>
      <c r="J312" s="8"/>
    </row>
    <row r="313" spans="1:10" x14ac:dyDescent="0.25">
      <c r="A313" s="4">
        <v>3.1000000000000099</v>
      </c>
      <c r="B313" s="5">
        <v>0.02</v>
      </c>
      <c r="C313" s="5">
        <v>1.14E-2</v>
      </c>
      <c r="D313" s="5">
        <f t="shared" si="34"/>
        <v>3.1399999999999997E-2</v>
      </c>
      <c r="E313" s="5">
        <f t="shared" si="35"/>
        <v>9.7340000000000301E-2</v>
      </c>
      <c r="F313" s="5">
        <f t="shared" si="36"/>
        <v>3.1973400000000103</v>
      </c>
      <c r="G313" s="5">
        <f t="shared" si="33"/>
        <v>3.1500000000000004</v>
      </c>
      <c r="H313" s="5">
        <f t="shared" si="32"/>
        <v>3.1500000000000004</v>
      </c>
      <c r="I313" s="6">
        <f t="shared" si="31"/>
        <v>4.9999999999990496E-2</v>
      </c>
      <c r="J313" s="8"/>
    </row>
    <row r="314" spans="1:10" x14ac:dyDescent="0.25">
      <c r="A314" s="4">
        <v>3.1100000000000101</v>
      </c>
      <c r="B314" s="5">
        <v>0.02</v>
      </c>
      <c r="C314" s="5">
        <v>1.14E-2</v>
      </c>
      <c r="D314" s="5">
        <f t="shared" si="34"/>
        <v>3.1399999999999997E-2</v>
      </c>
      <c r="E314" s="5">
        <f t="shared" si="35"/>
        <v>9.765400000000031E-2</v>
      </c>
      <c r="F314" s="5">
        <f t="shared" si="36"/>
        <v>3.2076540000000104</v>
      </c>
      <c r="G314" s="5">
        <f t="shared" si="33"/>
        <v>3.2</v>
      </c>
      <c r="H314" s="5">
        <f t="shared" si="32"/>
        <v>3.2</v>
      </c>
      <c r="I314" s="6">
        <f t="shared" si="31"/>
        <v>8.9999999999990088E-2</v>
      </c>
      <c r="J314" s="8"/>
    </row>
    <row r="315" spans="1:10" x14ac:dyDescent="0.25">
      <c r="A315" s="4">
        <v>3.1200000000000201</v>
      </c>
      <c r="B315" s="5">
        <v>0.02</v>
      </c>
      <c r="C315" s="5">
        <v>1.14E-2</v>
      </c>
      <c r="D315" s="5">
        <f t="shared" si="34"/>
        <v>3.1399999999999997E-2</v>
      </c>
      <c r="E315" s="5">
        <f t="shared" si="35"/>
        <v>9.7968000000000624E-2</v>
      </c>
      <c r="F315" s="5">
        <f t="shared" si="36"/>
        <v>3.2179680000000208</v>
      </c>
      <c r="G315" s="5">
        <f t="shared" si="33"/>
        <v>3.2</v>
      </c>
      <c r="H315" s="5">
        <f t="shared" si="32"/>
        <v>3.2</v>
      </c>
      <c r="I315" s="6">
        <f t="shared" si="31"/>
        <v>7.9999999999980087E-2</v>
      </c>
      <c r="J315" s="8"/>
    </row>
    <row r="316" spans="1:10" x14ac:dyDescent="0.25">
      <c r="A316" s="4">
        <v>3.1300000000000199</v>
      </c>
      <c r="B316" s="5">
        <v>0.02</v>
      </c>
      <c r="C316" s="5">
        <v>1.14E-2</v>
      </c>
      <c r="D316" s="5">
        <f t="shared" si="34"/>
        <v>3.1399999999999997E-2</v>
      </c>
      <c r="E316" s="5">
        <f t="shared" si="35"/>
        <v>9.8282000000000619E-2</v>
      </c>
      <c r="F316" s="5">
        <f t="shared" si="36"/>
        <v>3.2282820000000205</v>
      </c>
      <c r="G316" s="5">
        <f t="shared" si="33"/>
        <v>3.2</v>
      </c>
      <c r="H316" s="5">
        <f t="shared" si="32"/>
        <v>3.2</v>
      </c>
      <c r="I316" s="6">
        <f t="shared" si="31"/>
        <v>6.99999999999803E-2</v>
      </c>
      <c r="J316" s="8"/>
    </row>
    <row r="317" spans="1:10" x14ac:dyDescent="0.25">
      <c r="A317" s="4">
        <v>3.1400000000000201</v>
      </c>
      <c r="B317" s="5">
        <v>0.02</v>
      </c>
      <c r="C317" s="5">
        <v>1.14E-2</v>
      </c>
      <c r="D317" s="5">
        <f t="shared" si="34"/>
        <v>3.1399999999999997E-2</v>
      </c>
      <c r="E317" s="5">
        <f t="shared" si="35"/>
        <v>9.8596000000000628E-2</v>
      </c>
      <c r="F317" s="5">
        <f t="shared" si="36"/>
        <v>3.2385960000000207</v>
      </c>
      <c r="G317" s="5">
        <f t="shared" si="33"/>
        <v>3.2</v>
      </c>
      <c r="H317" s="5">
        <f t="shared" si="32"/>
        <v>3.2</v>
      </c>
      <c r="I317" s="6">
        <f t="shared" si="31"/>
        <v>5.9999999999980069E-2</v>
      </c>
      <c r="J317" s="8"/>
    </row>
    <row r="318" spans="1:10" x14ac:dyDescent="0.25">
      <c r="A318" s="4">
        <v>3.1500000000000199</v>
      </c>
      <c r="B318" s="5">
        <v>0.02</v>
      </c>
      <c r="C318" s="5">
        <v>1.14E-2</v>
      </c>
      <c r="D318" s="5">
        <f t="shared" si="34"/>
        <v>3.1399999999999997E-2</v>
      </c>
      <c r="E318" s="5">
        <f t="shared" si="35"/>
        <v>9.8910000000000622E-2</v>
      </c>
      <c r="F318" s="5">
        <f t="shared" si="36"/>
        <v>3.2489100000000204</v>
      </c>
      <c r="G318" s="5">
        <f t="shared" si="33"/>
        <v>3.2</v>
      </c>
      <c r="H318" s="5">
        <f t="shared" si="32"/>
        <v>3.2</v>
      </c>
      <c r="I318" s="6">
        <f t="shared" si="31"/>
        <v>4.9999999999980282E-2</v>
      </c>
      <c r="J318" s="8"/>
    </row>
    <row r="319" spans="1:10" x14ac:dyDescent="0.25">
      <c r="A319" s="4">
        <v>3.1600000000000201</v>
      </c>
      <c r="B319" s="5">
        <v>0.02</v>
      </c>
      <c r="C319" s="5">
        <v>1.14E-2</v>
      </c>
      <c r="D319" s="5">
        <f t="shared" si="34"/>
        <v>3.1399999999999997E-2</v>
      </c>
      <c r="E319" s="5">
        <f t="shared" si="35"/>
        <v>9.9224000000000617E-2</v>
      </c>
      <c r="F319" s="5">
        <f t="shared" si="36"/>
        <v>3.2592240000000205</v>
      </c>
      <c r="G319" s="5">
        <f t="shared" si="33"/>
        <v>3.25</v>
      </c>
      <c r="H319" s="5">
        <f t="shared" si="32"/>
        <v>3.25</v>
      </c>
      <c r="I319" s="6">
        <f t="shared" si="31"/>
        <v>8.9999999999979874E-2</v>
      </c>
      <c r="J319" s="8"/>
    </row>
    <row r="320" spans="1:10" x14ac:dyDescent="0.25">
      <c r="A320" s="4">
        <v>3.1700000000000199</v>
      </c>
      <c r="B320" s="5">
        <v>0.02</v>
      </c>
      <c r="C320" s="5">
        <v>1.14E-2</v>
      </c>
      <c r="D320" s="5">
        <f t="shared" si="34"/>
        <v>3.1399999999999997E-2</v>
      </c>
      <c r="E320" s="5">
        <f t="shared" si="35"/>
        <v>9.9538000000000612E-2</v>
      </c>
      <c r="F320" s="5">
        <f t="shared" si="36"/>
        <v>3.2695380000000207</v>
      </c>
      <c r="G320" s="5">
        <f t="shared" si="33"/>
        <v>3.25</v>
      </c>
      <c r="H320" s="5">
        <f t="shared" si="32"/>
        <v>3.25</v>
      </c>
      <c r="I320" s="6">
        <f t="shared" si="31"/>
        <v>7.9999999999980087E-2</v>
      </c>
      <c r="J320" s="8"/>
    </row>
    <row r="321" spans="1:10" x14ac:dyDescent="0.25">
      <c r="A321" s="4">
        <v>3.1800000000000201</v>
      </c>
      <c r="B321" s="5">
        <v>0.02</v>
      </c>
      <c r="C321" s="5">
        <v>1.14E-2</v>
      </c>
      <c r="D321" s="5">
        <f t="shared" si="34"/>
        <v>3.1399999999999997E-2</v>
      </c>
      <c r="E321" s="5">
        <f t="shared" si="35"/>
        <v>9.9852000000000621E-2</v>
      </c>
      <c r="F321" s="5">
        <f t="shared" si="36"/>
        <v>3.2798520000000209</v>
      </c>
      <c r="G321" s="5">
        <f t="shared" si="33"/>
        <v>3.25</v>
      </c>
      <c r="H321" s="5">
        <f t="shared" si="32"/>
        <v>3.25</v>
      </c>
      <c r="I321" s="6">
        <f t="shared" si="31"/>
        <v>6.9999999999979856E-2</v>
      </c>
      <c r="J321" s="8"/>
    </row>
    <row r="322" spans="1:10" x14ac:dyDescent="0.25">
      <c r="A322" s="4">
        <v>3.1900000000000199</v>
      </c>
      <c r="B322" s="5">
        <v>0.02</v>
      </c>
      <c r="C322" s="5">
        <v>1.14E-2</v>
      </c>
      <c r="D322" s="5">
        <f t="shared" si="34"/>
        <v>3.1399999999999997E-2</v>
      </c>
      <c r="E322" s="5">
        <f t="shared" si="35"/>
        <v>0.10016600000000062</v>
      </c>
      <c r="F322" s="5">
        <f t="shared" si="36"/>
        <v>3.2901660000000206</v>
      </c>
      <c r="G322" s="5">
        <f t="shared" si="33"/>
        <v>3.25</v>
      </c>
      <c r="H322" s="5">
        <f t="shared" si="32"/>
        <v>3.25</v>
      </c>
      <c r="I322" s="6">
        <f t="shared" ref="I322:I385" si="37">H322-A322</f>
        <v>5.9999999999980069E-2</v>
      </c>
      <c r="J322" s="8"/>
    </row>
    <row r="323" spans="1:10" x14ac:dyDescent="0.25">
      <c r="A323" s="4">
        <v>3.2000000000000202</v>
      </c>
      <c r="B323" s="5">
        <v>0.02</v>
      </c>
      <c r="C323" s="5">
        <v>1.14E-2</v>
      </c>
      <c r="D323" s="5">
        <f t="shared" si="34"/>
        <v>3.1399999999999997E-2</v>
      </c>
      <c r="E323" s="5">
        <f t="shared" si="35"/>
        <v>0.10048000000000062</v>
      </c>
      <c r="F323" s="5">
        <f t="shared" si="36"/>
        <v>3.3004800000000207</v>
      </c>
      <c r="G323" s="5">
        <f t="shared" si="33"/>
        <v>3.3000000000000003</v>
      </c>
      <c r="H323" s="5">
        <f t="shared" si="32"/>
        <v>3.3000000000000003</v>
      </c>
      <c r="I323" s="6">
        <f t="shared" si="37"/>
        <v>9.9999999999980105E-2</v>
      </c>
      <c r="J323" s="8"/>
    </row>
    <row r="324" spans="1:10" x14ac:dyDescent="0.25">
      <c r="A324" s="4">
        <v>3.2100000000000199</v>
      </c>
      <c r="B324" s="5">
        <v>0.02</v>
      </c>
      <c r="C324" s="5">
        <v>1.14E-2</v>
      </c>
      <c r="D324" s="5">
        <f t="shared" si="34"/>
        <v>3.1399999999999997E-2</v>
      </c>
      <c r="E324" s="5">
        <f t="shared" si="35"/>
        <v>0.10079400000000062</v>
      </c>
      <c r="F324" s="5">
        <f t="shared" si="36"/>
        <v>3.3107940000000204</v>
      </c>
      <c r="G324" s="5">
        <f t="shared" si="33"/>
        <v>3.3000000000000003</v>
      </c>
      <c r="H324" s="5">
        <f t="shared" ref="H324:H387" si="38">IF((FLOOR(G324,0.05))&lt;A324,A324,FLOOR(G324,0.05))</f>
        <v>3.3000000000000003</v>
      </c>
      <c r="I324" s="6">
        <f t="shared" si="37"/>
        <v>8.9999999999980318E-2</v>
      </c>
      <c r="J324" s="8"/>
    </row>
    <row r="325" spans="1:10" x14ac:dyDescent="0.25">
      <c r="A325" s="4">
        <v>3.2200000000000202</v>
      </c>
      <c r="B325" s="5">
        <v>0.02</v>
      </c>
      <c r="C325" s="5">
        <v>1.14E-2</v>
      </c>
      <c r="D325" s="5">
        <f t="shared" si="34"/>
        <v>3.1399999999999997E-2</v>
      </c>
      <c r="E325" s="5">
        <f t="shared" si="35"/>
        <v>0.10110800000000063</v>
      </c>
      <c r="F325" s="5">
        <f t="shared" si="36"/>
        <v>3.3211080000000206</v>
      </c>
      <c r="G325" s="5">
        <f t="shared" si="33"/>
        <v>3.3000000000000003</v>
      </c>
      <c r="H325" s="5">
        <f t="shared" si="38"/>
        <v>3.3000000000000003</v>
      </c>
      <c r="I325" s="6">
        <f t="shared" si="37"/>
        <v>7.9999999999980087E-2</v>
      </c>
      <c r="J325" s="8"/>
    </row>
    <row r="326" spans="1:10" x14ac:dyDescent="0.25">
      <c r="A326" s="4">
        <v>3.23000000000002</v>
      </c>
      <c r="B326" s="5">
        <v>0.02</v>
      </c>
      <c r="C326" s="5">
        <v>1.14E-2</v>
      </c>
      <c r="D326" s="5">
        <f t="shared" si="34"/>
        <v>3.1399999999999997E-2</v>
      </c>
      <c r="E326" s="5">
        <f t="shared" si="35"/>
        <v>0.10142200000000062</v>
      </c>
      <c r="F326" s="5">
        <f t="shared" si="36"/>
        <v>3.3314220000000208</v>
      </c>
      <c r="G326" s="5">
        <f t="shared" si="33"/>
        <v>3.3000000000000003</v>
      </c>
      <c r="H326" s="5">
        <f t="shared" si="38"/>
        <v>3.3000000000000003</v>
      </c>
      <c r="I326" s="6">
        <f t="shared" si="37"/>
        <v>6.99999999999803E-2</v>
      </c>
      <c r="J326" s="8"/>
    </row>
    <row r="327" spans="1:10" x14ac:dyDescent="0.25">
      <c r="A327" s="4">
        <v>3.2400000000000202</v>
      </c>
      <c r="B327" s="5">
        <v>0.02</v>
      </c>
      <c r="C327" s="5">
        <v>1.14E-2</v>
      </c>
      <c r="D327" s="5">
        <f t="shared" si="34"/>
        <v>3.1399999999999997E-2</v>
      </c>
      <c r="E327" s="5">
        <f t="shared" si="35"/>
        <v>0.10173600000000063</v>
      </c>
      <c r="F327" s="5">
        <f t="shared" si="36"/>
        <v>3.3417360000000209</v>
      </c>
      <c r="G327" s="5">
        <f t="shared" si="33"/>
        <v>3.3000000000000003</v>
      </c>
      <c r="H327" s="5">
        <f t="shared" si="38"/>
        <v>3.3000000000000003</v>
      </c>
      <c r="I327" s="6">
        <f t="shared" si="37"/>
        <v>5.9999999999980069E-2</v>
      </c>
      <c r="J327" s="8"/>
    </row>
    <row r="328" spans="1:10" x14ac:dyDescent="0.25">
      <c r="A328" s="4">
        <v>3.25000000000002</v>
      </c>
      <c r="B328" s="5">
        <v>0.02</v>
      </c>
      <c r="C328" s="5">
        <v>1.14E-2</v>
      </c>
      <c r="D328" s="5">
        <f t="shared" si="34"/>
        <v>3.1399999999999997E-2</v>
      </c>
      <c r="E328" s="5">
        <f t="shared" si="35"/>
        <v>0.10205000000000061</v>
      </c>
      <c r="F328" s="5">
        <f t="shared" si="36"/>
        <v>3.3520500000000206</v>
      </c>
      <c r="G328" s="5">
        <f t="shared" si="33"/>
        <v>3.35</v>
      </c>
      <c r="H328" s="5">
        <f t="shared" si="38"/>
        <v>3.35</v>
      </c>
      <c r="I328" s="6">
        <f t="shared" si="37"/>
        <v>9.9999999999980105E-2</v>
      </c>
      <c r="J328" s="8"/>
    </row>
    <row r="329" spans="1:10" x14ac:dyDescent="0.25">
      <c r="A329" s="4">
        <v>3.2600000000000202</v>
      </c>
      <c r="B329" s="5">
        <v>0.02</v>
      </c>
      <c r="C329" s="5">
        <v>1.14E-2</v>
      </c>
      <c r="D329" s="5">
        <f t="shared" si="34"/>
        <v>3.1399999999999997E-2</v>
      </c>
      <c r="E329" s="5">
        <f t="shared" si="35"/>
        <v>0.10236400000000062</v>
      </c>
      <c r="F329" s="5">
        <f t="shared" si="36"/>
        <v>3.3623640000000208</v>
      </c>
      <c r="G329" s="5">
        <f t="shared" si="33"/>
        <v>3.35</v>
      </c>
      <c r="H329" s="5">
        <f t="shared" si="38"/>
        <v>3.35</v>
      </c>
      <c r="I329" s="6">
        <f t="shared" si="37"/>
        <v>8.9999999999979874E-2</v>
      </c>
      <c r="J329" s="8"/>
    </row>
    <row r="330" spans="1:10" x14ac:dyDescent="0.25">
      <c r="A330" s="4">
        <v>3.27000000000002</v>
      </c>
      <c r="B330" s="5">
        <v>0.02</v>
      </c>
      <c r="C330" s="5">
        <v>1.14E-2</v>
      </c>
      <c r="D330" s="5">
        <f t="shared" si="34"/>
        <v>3.1399999999999997E-2</v>
      </c>
      <c r="E330" s="5">
        <f t="shared" si="35"/>
        <v>0.10267800000000062</v>
      </c>
      <c r="F330" s="5">
        <f t="shared" si="36"/>
        <v>3.3726780000000205</v>
      </c>
      <c r="G330" s="5">
        <f t="shared" si="33"/>
        <v>3.35</v>
      </c>
      <c r="H330" s="5">
        <f t="shared" si="38"/>
        <v>3.35</v>
      </c>
      <c r="I330" s="6">
        <f t="shared" si="37"/>
        <v>7.9999999999980087E-2</v>
      </c>
      <c r="J330" s="8"/>
    </row>
    <row r="331" spans="1:10" x14ac:dyDescent="0.25">
      <c r="A331" s="4">
        <v>3.2800000000000198</v>
      </c>
      <c r="B331" s="5">
        <v>0.02</v>
      </c>
      <c r="C331" s="5">
        <v>1.14E-2</v>
      </c>
      <c r="D331" s="5">
        <f t="shared" si="34"/>
        <v>3.1399999999999997E-2</v>
      </c>
      <c r="E331" s="5">
        <f t="shared" si="35"/>
        <v>0.10299200000000061</v>
      </c>
      <c r="F331" s="5">
        <f t="shared" si="36"/>
        <v>3.3829920000000202</v>
      </c>
      <c r="G331" s="5">
        <f t="shared" si="33"/>
        <v>3.35</v>
      </c>
      <c r="H331" s="5">
        <f t="shared" si="38"/>
        <v>3.35</v>
      </c>
      <c r="I331" s="6">
        <f t="shared" si="37"/>
        <v>6.99999999999803E-2</v>
      </c>
      <c r="J331" s="8"/>
    </row>
    <row r="332" spans="1:10" x14ac:dyDescent="0.25">
      <c r="A332" s="4">
        <v>3.29000000000002</v>
      </c>
      <c r="B332" s="5">
        <v>0.02</v>
      </c>
      <c r="C332" s="5">
        <v>1.14E-2</v>
      </c>
      <c r="D332" s="5">
        <f t="shared" si="34"/>
        <v>3.1399999999999997E-2</v>
      </c>
      <c r="E332" s="5">
        <f t="shared" si="35"/>
        <v>0.10330600000000062</v>
      </c>
      <c r="F332" s="5">
        <f t="shared" si="36"/>
        <v>3.3933060000000208</v>
      </c>
      <c r="G332" s="5">
        <f t="shared" si="33"/>
        <v>3.35</v>
      </c>
      <c r="H332" s="5">
        <f t="shared" si="38"/>
        <v>3.35</v>
      </c>
      <c r="I332" s="6">
        <f t="shared" si="37"/>
        <v>5.9999999999980069E-2</v>
      </c>
      <c r="J332" s="8"/>
    </row>
    <row r="333" spans="1:10" x14ac:dyDescent="0.25">
      <c r="A333" s="4">
        <v>3.3000000000000198</v>
      </c>
      <c r="B333" s="5">
        <v>0.02</v>
      </c>
      <c r="C333" s="5">
        <v>1.14E-2</v>
      </c>
      <c r="D333" s="5">
        <f t="shared" si="34"/>
        <v>3.1399999999999997E-2</v>
      </c>
      <c r="E333" s="5">
        <f t="shared" si="35"/>
        <v>0.10362000000000061</v>
      </c>
      <c r="F333" s="5">
        <f t="shared" si="36"/>
        <v>3.4036200000000205</v>
      </c>
      <c r="G333" s="5">
        <f t="shared" si="33"/>
        <v>3.4000000000000004</v>
      </c>
      <c r="H333" s="5">
        <f t="shared" si="38"/>
        <v>3.4000000000000004</v>
      </c>
      <c r="I333" s="6">
        <f t="shared" si="37"/>
        <v>9.9999999999980549E-2</v>
      </c>
      <c r="J333" s="8"/>
    </row>
    <row r="334" spans="1:10" x14ac:dyDescent="0.25">
      <c r="A334" s="4">
        <v>3.31000000000002</v>
      </c>
      <c r="B334" s="5">
        <v>0.02</v>
      </c>
      <c r="C334" s="5">
        <v>1.14E-2</v>
      </c>
      <c r="D334" s="5">
        <f t="shared" si="34"/>
        <v>3.1399999999999997E-2</v>
      </c>
      <c r="E334" s="5">
        <f t="shared" si="35"/>
        <v>0.10393400000000062</v>
      </c>
      <c r="F334" s="5">
        <f t="shared" si="36"/>
        <v>3.4139340000000207</v>
      </c>
      <c r="G334" s="5">
        <f t="shared" si="33"/>
        <v>3.4000000000000004</v>
      </c>
      <c r="H334" s="5">
        <f t="shared" si="38"/>
        <v>3.4000000000000004</v>
      </c>
      <c r="I334" s="6">
        <f t="shared" si="37"/>
        <v>8.9999999999980318E-2</v>
      </c>
      <c r="J334" s="8"/>
    </row>
    <row r="335" spans="1:10" x14ac:dyDescent="0.25">
      <c r="A335" s="4">
        <v>3.3200000000000198</v>
      </c>
      <c r="B335" s="5">
        <v>0.02</v>
      </c>
      <c r="C335" s="5">
        <v>1.14E-2</v>
      </c>
      <c r="D335" s="5">
        <f t="shared" si="34"/>
        <v>3.1399999999999997E-2</v>
      </c>
      <c r="E335" s="5">
        <f t="shared" si="35"/>
        <v>0.10424800000000062</v>
      </c>
      <c r="F335" s="5">
        <f t="shared" si="36"/>
        <v>3.4242480000000204</v>
      </c>
      <c r="G335" s="5">
        <f t="shared" si="33"/>
        <v>3.4000000000000004</v>
      </c>
      <c r="H335" s="5">
        <f t="shared" si="38"/>
        <v>3.4000000000000004</v>
      </c>
      <c r="I335" s="6">
        <f t="shared" si="37"/>
        <v>7.9999999999980531E-2</v>
      </c>
      <c r="J335" s="8"/>
    </row>
    <row r="336" spans="1:10" x14ac:dyDescent="0.25">
      <c r="A336" s="4">
        <v>3.3300000000000201</v>
      </c>
      <c r="B336" s="5">
        <v>0.02</v>
      </c>
      <c r="C336" s="5">
        <v>1.14E-2</v>
      </c>
      <c r="D336" s="5">
        <f t="shared" si="34"/>
        <v>3.1399999999999997E-2</v>
      </c>
      <c r="E336" s="5">
        <f t="shared" si="35"/>
        <v>0.10456200000000063</v>
      </c>
      <c r="F336" s="5">
        <f t="shared" si="36"/>
        <v>3.4345620000000205</v>
      </c>
      <c r="G336" s="5">
        <f t="shared" si="33"/>
        <v>3.4000000000000004</v>
      </c>
      <c r="H336" s="5">
        <f t="shared" si="38"/>
        <v>3.4000000000000004</v>
      </c>
      <c r="I336" s="6">
        <f t="shared" si="37"/>
        <v>6.99999999999803E-2</v>
      </c>
      <c r="J336" s="8"/>
    </row>
    <row r="337" spans="1:10" x14ac:dyDescent="0.25">
      <c r="A337" s="4">
        <v>3.3400000000000198</v>
      </c>
      <c r="B337" s="5">
        <v>0.02</v>
      </c>
      <c r="C337" s="5">
        <v>1.14E-2</v>
      </c>
      <c r="D337" s="5">
        <f t="shared" si="34"/>
        <v>3.1399999999999997E-2</v>
      </c>
      <c r="E337" s="5">
        <f t="shared" si="35"/>
        <v>0.10487600000000061</v>
      </c>
      <c r="F337" s="5">
        <f t="shared" si="36"/>
        <v>3.4448760000000203</v>
      </c>
      <c r="G337" s="5">
        <f t="shared" si="33"/>
        <v>3.4000000000000004</v>
      </c>
      <c r="H337" s="5">
        <f t="shared" si="38"/>
        <v>3.4000000000000004</v>
      </c>
      <c r="I337" s="6">
        <f t="shared" si="37"/>
        <v>5.9999999999980513E-2</v>
      </c>
      <c r="J337" s="8"/>
    </row>
    <row r="338" spans="1:10" x14ac:dyDescent="0.25">
      <c r="A338" s="4">
        <v>3.3500000000000201</v>
      </c>
      <c r="B338" s="5">
        <v>0.02</v>
      </c>
      <c r="C338" s="5">
        <v>1.14E-2</v>
      </c>
      <c r="D338" s="5">
        <f t="shared" si="34"/>
        <v>3.1399999999999997E-2</v>
      </c>
      <c r="E338" s="5">
        <f t="shared" si="35"/>
        <v>0.10519000000000062</v>
      </c>
      <c r="F338" s="5">
        <f t="shared" si="36"/>
        <v>3.4551900000000209</v>
      </c>
      <c r="G338" s="5">
        <f t="shared" ref="G338:G401" si="39">FLOOR(F338,0.05)</f>
        <v>3.45</v>
      </c>
      <c r="H338" s="5">
        <f t="shared" si="38"/>
        <v>3.45</v>
      </c>
      <c r="I338" s="6">
        <f t="shared" si="37"/>
        <v>9.9999999999980105E-2</v>
      </c>
      <c r="J338" s="8"/>
    </row>
    <row r="339" spans="1:10" x14ac:dyDescent="0.25">
      <c r="A339" s="4">
        <v>3.3600000000000199</v>
      </c>
      <c r="B339" s="5">
        <v>0.02</v>
      </c>
      <c r="C339" s="5">
        <v>1.14E-2</v>
      </c>
      <c r="D339" s="5">
        <f t="shared" si="34"/>
        <v>3.1399999999999997E-2</v>
      </c>
      <c r="E339" s="5">
        <f t="shared" si="35"/>
        <v>0.10550400000000061</v>
      </c>
      <c r="F339" s="5">
        <f t="shared" si="36"/>
        <v>3.4655040000000206</v>
      </c>
      <c r="G339" s="5">
        <f t="shared" si="39"/>
        <v>3.45</v>
      </c>
      <c r="H339" s="5">
        <f t="shared" si="38"/>
        <v>3.45</v>
      </c>
      <c r="I339" s="6">
        <f t="shared" si="37"/>
        <v>8.9999999999980318E-2</v>
      </c>
      <c r="J339" s="8"/>
    </row>
    <row r="340" spans="1:10" x14ac:dyDescent="0.25">
      <c r="A340" s="4">
        <v>3.3700000000000201</v>
      </c>
      <c r="B340" s="5">
        <v>0.02</v>
      </c>
      <c r="C340" s="5">
        <v>1.14E-2</v>
      </c>
      <c r="D340" s="5">
        <f t="shared" si="34"/>
        <v>3.1399999999999997E-2</v>
      </c>
      <c r="E340" s="5">
        <f t="shared" si="35"/>
        <v>0.10581800000000062</v>
      </c>
      <c r="F340" s="5">
        <f t="shared" si="36"/>
        <v>3.4758180000000207</v>
      </c>
      <c r="G340" s="5">
        <f t="shared" si="39"/>
        <v>3.45</v>
      </c>
      <c r="H340" s="5">
        <f t="shared" si="38"/>
        <v>3.45</v>
      </c>
      <c r="I340" s="6">
        <f t="shared" si="37"/>
        <v>7.9999999999980087E-2</v>
      </c>
      <c r="J340" s="8"/>
    </row>
    <row r="341" spans="1:10" x14ac:dyDescent="0.25">
      <c r="A341" s="4">
        <v>3.3800000000000199</v>
      </c>
      <c r="B341" s="5">
        <v>0.02</v>
      </c>
      <c r="C341" s="5">
        <v>1.14E-2</v>
      </c>
      <c r="D341" s="5">
        <f t="shared" si="34"/>
        <v>3.1399999999999997E-2</v>
      </c>
      <c r="E341" s="5">
        <f t="shared" si="35"/>
        <v>0.10613200000000061</v>
      </c>
      <c r="F341" s="5">
        <f t="shared" si="36"/>
        <v>3.4861320000000204</v>
      </c>
      <c r="G341" s="5">
        <f t="shared" si="39"/>
        <v>3.45</v>
      </c>
      <c r="H341" s="5">
        <f t="shared" si="38"/>
        <v>3.45</v>
      </c>
      <c r="I341" s="6">
        <f t="shared" si="37"/>
        <v>6.99999999999803E-2</v>
      </c>
      <c r="J341" s="8"/>
    </row>
    <row r="342" spans="1:10" x14ac:dyDescent="0.25">
      <c r="A342" s="4">
        <v>3.3900000000000201</v>
      </c>
      <c r="B342" s="5">
        <v>0.02</v>
      </c>
      <c r="C342" s="5">
        <v>1.14E-2</v>
      </c>
      <c r="D342" s="5">
        <f t="shared" si="34"/>
        <v>3.1399999999999997E-2</v>
      </c>
      <c r="E342" s="5">
        <f t="shared" si="35"/>
        <v>0.10644600000000062</v>
      </c>
      <c r="F342" s="5">
        <f t="shared" si="36"/>
        <v>3.4964460000000206</v>
      </c>
      <c r="G342" s="5">
        <f t="shared" si="39"/>
        <v>3.45</v>
      </c>
      <c r="H342" s="5">
        <f t="shared" si="38"/>
        <v>3.45</v>
      </c>
      <c r="I342" s="6">
        <f t="shared" si="37"/>
        <v>5.9999999999980069E-2</v>
      </c>
      <c r="J342" s="8"/>
    </row>
    <row r="343" spans="1:10" x14ac:dyDescent="0.25">
      <c r="A343" s="4">
        <v>3.4000000000000199</v>
      </c>
      <c r="B343" s="5">
        <v>0.02</v>
      </c>
      <c r="C343" s="5">
        <v>1.14E-2</v>
      </c>
      <c r="D343" s="5">
        <f t="shared" si="34"/>
        <v>3.1399999999999997E-2</v>
      </c>
      <c r="E343" s="5">
        <f t="shared" si="35"/>
        <v>0.10676000000000062</v>
      </c>
      <c r="F343" s="5">
        <f t="shared" si="36"/>
        <v>3.5067600000000203</v>
      </c>
      <c r="G343" s="5">
        <f t="shared" si="39"/>
        <v>3.5</v>
      </c>
      <c r="H343" s="5">
        <f t="shared" si="38"/>
        <v>3.5</v>
      </c>
      <c r="I343" s="6">
        <f t="shared" si="37"/>
        <v>9.9999999999980105E-2</v>
      </c>
      <c r="J343" s="8"/>
    </row>
    <row r="344" spans="1:10" x14ac:dyDescent="0.25">
      <c r="A344" s="4">
        <v>3.4100000000000201</v>
      </c>
      <c r="B344" s="5">
        <v>0.02</v>
      </c>
      <c r="C344" s="5">
        <v>1.14E-2</v>
      </c>
      <c r="D344" s="5">
        <f t="shared" si="34"/>
        <v>3.1399999999999997E-2</v>
      </c>
      <c r="E344" s="5">
        <f t="shared" si="35"/>
        <v>0.10707400000000063</v>
      </c>
      <c r="F344" s="5">
        <f t="shared" si="36"/>
        <v>3.5170740000000209</v>
      </c>
      <c r="G344" s="5">
        <f t="shared" si="39"/>
        <v>3.5</v>
      </c>
      <c r="H344" s="5">
        <f t="shared" si="38"/>
        <v>3.5</v>
      </c>
      <c r="I344" s="6">
        <f t="shared" si="37"/>
        <v>8.9999999999979874E-2</v>
      </c>
      <c r="J344" s="8"/>
    </row>
    <row r="345" spans="1:10" x14ac:dyDescent="0.25">
      <c r="A345" s="4">
        <v>3.4200000000000199</v>
      </c>
      <c r="B345" s="5">
        <v>0.02</v>
      </c>
      <c r="C345" s="5">
        <v>1.14E-2</v>
      </c>
      <c r="D345" s="5">
        <f t="shared" si="34"/>
        <v>3.1399999999999997E-2</v>
      </c>
      <c r="E345" s="5">
        <f t="shared" si="35"/>
        <v>0.10738800000000062</v>
      </c>
      <c r="F345" s="5">
        <f t="shared" si="36"/>
        <v>3.5273880000000206</v>
      </c>
      <c r="G345" s="5">
        <f t="shared" si="39"/>
        <v>3.5</v>
      </c>
      <c r="H345" s="5">
        <f t="shared" si="38"/>
        <v>3.5</v>
      </c>
      <c r="I345" s="6">
        <f t="shared" si="37"/>
        <v>7.9999999999980087E-2</v>
      </c>
      <c r="J345" s="8"/>
    </row>
    <row r="346" spans="1:10" x14ac:dyDescent="0.25">
      <c r="A346" s="4">
        <v>3.4300000000000201</v>
      </c>
      <c r="B346" s="5">
        <v>0.02</v>
      </c>
      <c r="C346" s="5">
        <v>1.14E-2</v>
      </c>
      <c r="D346" s="5">
        <f t="shared" si="34"/>
        <v>3.1399999999999997E-2</v>
      </c>
      <c r="E346" s="5">
        <f t="shared" si="35"/>
        <v>0.10770200000000062</v>
      </c>
      <c r="F346" s="5">
        <f t="shared" si="36"/>
        <v>3.5377020000000208</v>
      </c>
      <c r="G346" s="5">
        <f t="shared" si="39"/>
        <v>3.5</v>
      </c>
      <c r="H346" s="5">
        <f t="shared" si="38"/>
        <v>3.5</v>
      </c>
      <c r="I346" s="6">
        <f t="shared" si="37"/>
        <v>6.9999999999979856E-2</v>
      </c>
      <c r="J346" s="8"/>
    </row>
    <row r="347" spans="1:10" x14ac:dyDescent="0.25">
      <c r="A347" s="4">
        <v>3.4400000000000199</v>
      </c>
      <c r="B347" s="5">
        <v>0.02</v>
      </c>
      <c r="C347" s="5">
        <v>1.14E-2</v>
      </c>
      <c r="D347" s="5">
        <f t="shared" si="34"/>
        <v>3.1399999999999997E-2</v>
      </c>
      <c r="E347" s="5">
        <f t="shared" si="35"/>
        <v>0.10801600000000061</v>
      </c>
      <c r="F347" s="5">
        <f t="shared" si="36"/>
        <v>3.5480160000000205</v>
      </c>
      <c r="G347" s="5">
        <f t="shared" si="39"/>
        <v>3.5</v>
      </c>
      <c r="H347" s="5">
        <f t="shared" si="38"/>
        <v>3.5</v>
      </c>
      <c r="I347" s="6">
        <f t="shared" si="37"/>
        <v>5.9999999999980069E-2</v>
      </c>
      <c r="J347" s="8"/>
    </row>
    <row r="348" spans="1:10" x14ac:dyDescent="0.25">
      <c r="A348" s="4">
        <v>3.4500000000000202</v>
      </c>
      <c r="B348" s="5">
        <v>0.02</v>
      </c>
      <c r="C348" s="5">
        <v>1.14E-2</v>
      </c>
      <c r="D348" s="5">
        <f t="shared" si="34"/>
        <v>3.1399999999999997E-2</v>
      </c>
      <c r="E348" s="5">
        <f t="shared" si="35"/>
        <v>0.10833000000000062</v>
      </c>
      <c r="F348" s="5">
        <f t="shared" si="36"/>
        <v>3.5583300000000206</v>
      </c>
      <c r="G348" s="5">
        <f t="shared" si="39"/>
        <v>3.5500000000000003</v>
      </c>
      <c r="H348" s="5">
        <f t="shared" si="38"/>
        <v>3.5500000000000003</v>
      </c>
      <c r="I348" s="6">
        <f t="shared" si="37"/>
        <v>9.9999999999980105E-2</v>
      </c>
      <c r="J348" s="8"/>
    </row>
    <row r="349" spans="1:10" x14ac:dyDescent="0.25">
      <c r="A349" s="4">
        <v>3.4600000000000199</v>
      </c>
      <c r="B349" s="5">
        <v>0.02</v>
      </c>
      <c r="C349" s="5">
        <v>1.14E-2</v>
      </c>
      <c r="D349" s="5">
        <f t="shared" si="34"/>
        <v>3.1399999999999997E-2</v>
      </c>
      <c r="E349" s="5">
        <f t="shared" si="35"/>
        <v>0.10864400000000062</v>
      </c>
      <c r="F349" s="5">
        <f t="shared" si="36"/>
        <v>3.5686440000000204</v>
      </c>
      <c r="G349" s="5">
        <f t="shared" si="39"/>
        <v>3.5500000000000003</v>
      </c>
      <c r="H349" s="5">
        <f t="shared" si="38"/>
        <v>3.5500000000000003</v>
      </c>
      <c r="I349" s="6">
        <f t="shared" si="37"/>
        <v>8.9999999999980318E-2</v>
      </c>
      <c r="J349" s="8"/>
    </row>
    <row r="350" spans="1:10" x14ac:dyDescent="0.25">
      <c r="A350" s="4">
        <v>3.4700000000000202</v>
      </c>
      <c r="B350" s="5">
        <v>0.02</v>
      </c>
      <c r="C350" s="5">
        <v>1.14E-2</v>
      </c>
      <c r="D350" s="5">
        <f t="shared" si="34"/>
        <v>3.1399999999999997E-2</v>
      </c>
      <c r="E350" s="5">
        <f t="shared" si="35"/>
        <v>0.10895800000000062</v>
      </c>
      <c r="F350" s="5">
        <f t="shared" si="36"/>
        <v>3.578958000000021</v>
      </c>
      <c r="G350" s="5">
        <f t="shared" si="39"/>
        <v>3.5500000000000003</v>
      </c>
      <c r="H350" s="5">
        <f t="shared" si="38"/>
        <v>3.5500000000000003</v>
      </c>
      <c r="I350" s="6">
        <f t="shared" si="37"/>
        <v>7.9999999999980087E-2</v>
      </c>
      <c r="J350" s="8"/>
    </row>
    <row r="351" spans="1:10" x14ac:dyDescent="0.25">
      <c r="A351" s="4">
        <v>3.48000000000002</v>
      </c>
      <c r="B351" s="5">
        <v>0.02</v>
      </c>
      <c r="C351" s="5">
        <v>1.14E-2</v>
      </c>
      <c r="D351" s="5">
        <f t="shared" si="34"/>
        <v>3.1399999999999997E-2</v>
      </c>
      <c r="E351" s="5">
        <f t="shared" si="35"/>
        <v>0.10927200000000062</v>
      </c>
      <c r="F351" s="5">
        <f t="shared" si="36"/>
        <v>3.5892720000000207</v>
      </c>
      <c r="G351" s="5">
        <f t="shared" si="39"/>
        <v>3.5500000000000003</v>
      </c>
      <c r="H351" s="5">
        <f t="shared" si="38"/>
        <v>3.5500000000000003</v>
      </c>
      <c r="I351" s="6">
        <f t="shared" si="37"/>
        <v>6.99999999999803E-2</v>
      </c>
      <c r="J351" s="8"/>
    </row>
    <row r="352" spans="1:10" x14ac:dyDescent="0.25">
      <c r="A352" s="4">
        <v>3.4900000000000202</v>
      </c>
      <c r="B352" s="5">
        <v>0.02</v>
      </c>
      <c r="C352" s="5">
        <v>1.14E-2</v>
      </c>
      <c r="D352" s="5">
        <f t="shared" si="34"/>
        <v>3.1399999999999997E-2</v>
      </c>
      <c r="E352" s="5">
        <f t="shared" si="35"/>
        <v>0.10958600000000063</v>
      </c>
      <c r="F352" s="5">
        <f t="shared" si="36"/>
        <v>3.5995860000000208</v>
      </c>
      <c r="G352" s="5">
        <f t="shared" si="39"/>
        <v>3.5500000000000003</v>
      </c>
      <c r="H352" s="5">
        <f t="shared" si="38"/>
        <v>3.5500000000000003</v>
      </c>
      <c r="I352" s="6">
        <f t="shared" si="37"/>
        <v>5.9999999999980069E-2</v>
      </c>
      <c r="J352" s="8"/>
    </row>
    <row r="353" spans="1:10" x14ac:dyDescent="0.25">
      <c r="A353" s="4">
        <v>3.50000000000002</v>
      </c>
      <c r="B353" s="5">
        <v>0.02</v>
      </c>
      <c r="C353" s="5">
        <v>1.14E-2</v>
      </c>
      <c r="D353" s="5">
        <f t="shared" si="34"/>
        <v>3.1399999999999997E-2</v>
      </c>
      <c r="E353" s="5">
        <f t="shared" si="35"/>
        <v>0.10990000000000062</v>
      </c>
      <c r="F353" s="5">
        <f t="shared" si="36"/>
        <v>3.6099000000000205</v>
      </c>
      <c r="G353" s="5">
        <f t="shared" si="39"/>
        <v>3.6</v>
      </c>
      <c r="H353" s="5">
        <f t="shared" si="38"/>
        <v>3.6</v>
      </c>
      <c r="I353" s="6">
        <f t="shared" si="37"/>
        <v>9.9999999999980105E-2</v>
      </c>
      <c r="J353" s="8"/>
    </row>
    <row r="354" spans="1:10" x14ac:dyDescent="0.25">
      <c r="A354" s="4">
        <v>3.5100000000000202</v>
      </c>
      <c r="B354" s="5">
        <v>0.02</v>
      </c>
      <c r="C354" s="5">
        <v>1.14E-2</v>
      </c>
      <c r="D354" s="5">
        <f t="shared" si="34"/>
        <v>3.1399999999999997E-2</v>
      </c>
      <c r="E354" s="5">
        <f t="shared" si="35"/>
        <v>0.11021400000000063</v>
      </c>
      <c r="F354" s="5">
        <f t="shared" si="36"/>
        <v>3.6202140000000207</v>
      </c>
      <c r="G354" s="5">
        <f t="shared" si="39"/>
        <v>3.6</v>
      </c>
      <c r="H354" s="5">
        <f t="shared" si="38"/>
        <v>3.6</v>
      </c>
      <c r="I354" s="6">
        <f t="shared" si="37"/>
        <v>8.9999999999979874E-2</v>
      </c>
      <c r="J354" s="8"/>
    </row>
    <row r="355" spans="1:10" x14ac:dyDescent="0.25">
      <c r="A355" s="4">
        <v>3.52000000000002</v>
      </c>
      <c r="B355" s="5">
        <v>0.02</v>
      </c>
      <c r="C355" s="5">
        <v>1.14E-2</v>
      </c>
      <c r="D355" s="5">
        <f t="shared" si="34"/>
        <v>3.1399999999999997E-2</v>
      </c>
      <c r="E355" s="5">
        <f t="shared" si="35"/>
        <v>0.11052800000000061</v>
      </c>
      <c r="F355" s="5">
        <f t="shared" si="36"/>
        <v>3.6305280000000204</v>
      </c>
      <c r="G355" s="5">
        <f t="shared" si="39"/>
        <v>3.6</v>
      </c>
      <c r="H355" s="5">
        <f t="shared" si="38"/>
        <v>3.6</v>
      </c>
      <c r="I355" s="6">
        <f t="shared" si="37"/>
        <v>7.9999999999980087E-2</v>
      </c>
      <c r="J355" s="8"/>
    </row>
    <row r="356" spans="1:10" x14ac:dyDescent="0.25">
      <c r="A356" s="4">
        <v>3.53000000000003</v>
      </c>
      <c r="B356" s="5">
        <v>0.02</v>
      </c>
      <c r="C356" s="5">
        <v>1.14E-2</v>
      </c>
      <c r="D356" s="5">
        <f t="shared" si="34"/>
        <v>3.1399999999999997E-2</v>
      </c>
      <c r="E356" s="5">
        <f t="shared" si="35"/>
        <v>0.11084200000000093</v>
      </c>
      <c r="F356" s="5">
        <f t="shared" si="36"/>
        <v>3.6408420000000308</v>
      </c>
      <c r="G356" s="5">
        <f t="shared" si="39"/>
        <v>3.6</v>
      </c>
      <c r="H356" s="5">
        <f t="shared" si="38"/>
        <v>3.6</v>
      </c>
      <c r="I356" s="6">
        <f t="shared" si="37"/>
        <v>6.9999999999970086E-2</v>
      </c>
      <c r="J356" s="8"/>
    </row>
    <row r="357" spans="1:10" x14ac:dyDescent="0.25">
      <c r="A357" s="4">
        <v>3.5400000000000298</v>
      </c>
      <c r="B357" s="5">
        <v>0.02</v>
      </c>
      <c r="C357" s="5">
        <v>1.14E-2</v>
      </c>
      <c r="D357" s="5">
        <f t="shared" si="34"/>
        <v>3.1399999999999997E-2</v>
      </c>
      <c r="E357" s="5">
        <f t="shared" si="35"/>
        <v>0.11115600000000092</v>
      </c>
      <c r="F357" s="5">
        <f t="shared" si="36"/>
        <v>3.6511560000000305</v>
      </c>
      <c r="G357" s="5">
        <f t="shared" si="39"/>
        <v>3.6500000000000004</v>
      </c>
      <c r="H357" s="5">
        <f t="shared" si="38"/>
        <v>3.6500000000000004</v>
      </c>
      <c r="I357" s="6">
        <f t="shared" si="37"/>
        <v>0.10999999999997057</v>
      </c>
      <c r="J357" s="8"/>
    </row>
    <row r="358" spans="1:10" x14ac:dyDescent="0.25">
      <c r="A358" s="4">
        <v>3.55000000000003</v>
      </c>
      <c r="B358" s="5">
        <v>0.02</v>
      </c>
      <c r="C358" s="5">
        <v>1.14E-2</v>
      </c>
      <c r="D358" s="5">
        <f t="shared" si="34"/>
        <v>3.1399999999999997E-2</v>
      </c>
      <c r="E358" s="5">
        <f t="shared" si="35"/>
        <v>0.11147000000000093</v>
      </c>
      <c r="F358" s="5">
        <f t="shared" si="36"/>
        <v>3.6614700000000311</v>
      </c>
      <c r="G358" s="5">
        <f t="shared" si="39"/>
        <v>3.6500000000000004</v>
      </c>
      <c r="H358" s="5">
        <f t="shared" si="38"/>
        <v>3.6500000000000004</v>
      </c>
      <c r="I358" s="6">
        <f t="shared" si="37"/>
        <v>9.9999999999970335E-2</v>
      </c>
      <c r="J358" s="8"/>
    </row>
    <row r="359" spans="1:10" x14ac:dyDescent="0.25">
      <c r="A359" s="4">
        <v>3.5600000000000298</v>
      </c>
      <c r="B359" s="5">
        <v>0.02</v>
      </c>
      <c r="C359" s="5">
        <v>1.14E-2</v>
      </c>
      <c r="D359" s="5">
        <f t="shared" si="34"/>
        <v>3.1399999999999997E-2</v>
      </c>
      <c r="E359" s="5">
        <f t="shared" si="35"/>
        <v>0.11178400000000092</v>
      </c>
      <c r="F359" s="5">
        <f t="shared" si="36"/>
        <v>3.6717840000000308</v>
      </c>
      <c r="G359" s="5">
        <f t="shared" si="39"/>
        <v>3.6500000000000004</v>
      </c>
      <c r="H359" s="5">
        <f t="shared" si="38"/>
        <v>3.6500000000000004</v>
      </c>
      <c r="I359" s="6">
        <f t="shared" si="37"/>
        <v>8.9999999999970548E-2</v>
      </c>
      <c r="J359" s="8"/>
    </row>
    <row r="360" spans="1:10" x14ac:dyDescent="0.25">
      <c r="A360" s="4">
        <v>3.57000000000003</v>
      </c>
      <c r="B360" s="5">
        <v>0.02</v>
      </c>
      <c r="C360" s="5">
        <v>1.14E-2</v>
      </c>
      <c r="D360" s="5">
        <f t="shared" si="34"/>
        <v>3.1399999999999997E-2</v>
      </c>
      <c r="E360" s="5">
        <f t="shared" si="35"/>
        <v>0.11209800000000093</v>
      </c>
      <c r="F360" s="5">
        <f t="shared" si="36"/>
        <v>3.682098000000031</v>
      </c>
      <c r="G360" s="5">
        <f t="shared" si="39"/>
        <v>3.6500000000000004</v>
      </c>
      <c r="H360" s="5">
        <f t="shared" si="38"/>
        <v>3.6500000000000004</v>
      </c>
      <c r="I360" s="6">
        <f t="shared" si="37"/>
        <v>7.9999999999970317E-2</v>
      </c>
      <c r="J360" s="8"/>
    </row>
    <row r="361" spans="1:10" x14ac:dyDescent="0.25">
      <c r="A361" s="4">
        <v>3.5800000000000298</v>
      </c>
      <c r="B361" s="5">
        <v>0.02</v>
      </c>
      <c r="C361" s="5">
        <v>1.14E-2</v>
      </c>
      <c r="D361" s="5">
        <f t="shared" si="34"/>
        <v>3.1399999999999997E-2</v>
      </c>
      <c r="E361" s="5">
        <f t="shared" si="35"/>
        <v>0.11241200000000093</v>
      </c>
      <c r="F361" s="5">
        <f t="shared" si="36"/>
        <v>3.6924120000000307</v>
      </c>
      <c r="G361" s="5">
        <f t="shared" si="39"/>
        <v>3.6500000000000004</v>
      </c>
      <c r="H361" s="5">
        <f t="shared" si="38"/>
        <v>3.6500000000000004</v>
      </c>
      <c r="I361" s="6">
        <f t="shared" si="37"/>
        <v>6.999999999997053E-2</v>
      </c>
      <c r="J361" s="8"/>
    </row>
    <row r="362" spans="1:10" x14ac:dyDescent="0.25">
      <c r="A362" s="4">
        <v>3.5900000000000301</v>
      </c>
      <c r="B362" s="5">
        <v>0.02</v>
      </c>
      <c r="C362" s="5">
        <v>1.14E-2</v>
      </c>
      <c r="D362" s="5">
        <f t="shared" si="34"/>
        <v>3.1399999999999997E-2</v>
      </c>
      <c r="E362" s="5">
        <f t="shared" si="35"/>
        <v>0.11272600000000094</v>
      </c>
      <c r="F362" s="5">
        <f t="shared" si="36"/>
        <v>3.7027260000000308</v>
      </c>
      <c r="G362" s="5">
        <f t="shared" si="39"/>
        <v>3.7</v>
      </c>
      <c r="H362" s="5">
        <f t="shared" si="38"/>
        <v>3.7</v>
      </c>
      <c r="I362" s="6">
        <f t="shared" si="37"/>
        <v>0.10999999999997012</v>
      </c>
      <c r="J362" s="8"/>
    </row>
    <row r="363" spans="1:10" x14ac:dyDescent="0.25">
      <c r="A363" s="4">
        <v>3.6000000000000298</v>
      </c>
      <c r="B363" s="5">
        <v>0.02</v>
      </c>
      <c r="C363" s="5">
        <v>1.14E-2</v>
      </c>
      <c r="D363" s="5">
        <f t="shared" si="34"/>
        <v>3.1399999999999997E-2</v>
      </c>
      <c r="E363" s="5">
        <f t="shared" si="35"/>
        <v>0.11304000000000093</v>
      </c>
      <c r="F363" s="5">
        <f t="shared" si="36"/>
        <v>3.713040000000031</v>
      </c>
      <c r="G363" s="5">
        <f t="shared" si="39"/>
        <v>3.7</v>
      </c>
      <c r="H363" s="5">
        <f t="shared" si="38"/>
        <v>3.7</v>
      </c>
      <c r="I363" s="6">
        <f t="shared" si="37"/>
        <v>9.9999999999970335E-2</v>
      </c>
      <c r="J363" s="8"/>
    </row>
    <row r="364" spans="1:10" x14ac:dyDescent="0.25">
      <c r="A364" s="4">
        <v>3.6100000000000301</v>
      </c>
      <c r="B364" s="5">
        <v>0.02</v>
      </c>
      <c r="C364" s="5">
        <v>1.14E-2</v>
      </c>
      <c r="D364" s="5">
        <f t="shared" si="34"/>
        <v>3.1399999999999997E-2</v>
      </c>
      <c r="E364" s="5">
        <f t="shared" si="35"/>
        <v>0.11335400000000094</v>
      </c>
      <c r="F364" s="5">
        <f t="shared" si="36"/>
        <v>3.7233540000000311</v>
      </c>
      <c r="G364" s="5">
        <f t="shared" si="39"/>
        <v>3.7</v>
      </c>
      <c r="H364" s="5">
        <f t="shared" si="38"/>
        <v>3.7</v>
      </c>
      <c r="I364" s="6">
        <f t="shared" si="37"/>
        <v>8.9999999999970104E-2</v>
      </c>
      <c r="J364" s="8"/>
    </row>
    <row r="365" spans="1:10" x14ac:dyDescent="0.25">
      <c r="A365" s="4">
        <v>3.6200000000000299</v>
      </c>
      <c r="B365" s="5">
        <v>0.02</v>
      </c>
      <c r="C365" s="5">
        <v>1.14E-2</v>
      </c>
      <c r="D365" s="5">
        <f t="shared" si="34"/>
        <v>3.1399999999999997E-2</v>
      </c>
      <c r="E365" s="5">
        <f t="shared" si="35"/>
        <v>0.11366800000000093</v>
      </c>
      <c r="F365" s="5">
        <f t="shared" si="36"/>
        <v>3.7336680000000309</v>
      </c>
      <c r="G365" s="5">
        <f t="shared" si="39"/>
        <v>3.7</v>
      </c>
      <c r="H365" s="5">
        <f t="shared" si="38"/>
        <v>3.7</v>
      </c>
      <c r="I365" s="6">
        <f t="shared" si="37"/>
        <v>7.9999999999970317E-2</v>
      </c>
      <c r="J365" s="8"/>
    </row>
    <row r="366" spans="1:10" x14ac:dyDescent="0.25">
      <c r="A366" s="4">
        <v>3.6300000000000301</v>
      </c>
      <c r="B366" s="5">
        <v>0.02</v>
      </c>
      <c r="C366" s="5">
        <v>1.14E-2</v>
      </c>
      <c r="D366" s="5">
        <f t="shared" si="34"/>
        <v>3.1399999999999997E-2</v>
      </c>
      <c r="E366" s="5">
        <f t="shared" si="35"/>
        <v>0.11398200000000093</v>
      </c>
      <c r="F366" s="5">
        <f t="shared" si="36"/>
        <v>3.743982000000031</v>
      </c>
      <c r="G366" s="5">
        <f t="shared" si="39"/>
        <v>3.7</v>
      </c>
      <c r="H366" s="5">
        <f t="shared" si="38"/>
        <v>3.7</v>
      </c>
      <c r="I366" s="6">
        <f t="shared" si="37"/>
        <v>6.9999999999970086E-2</v>
      </c>
      <c r="J366" s="8"/>
    </row>
    <row r="367" spans="1:10" x14ac:dyDescent="0.25">
      <c r="A367" s="4">
        <v>3.6400000000000299</v>
      </c>
      <c r="B367" s="5">
        <v>0.02</v>
      </c>
      <c r="C367" s="5">
        <v>1.14E-2</v>
      </c>
      <c r="D367" s="5">
        <f t="shared" si="34"/>
        <v>3.1399999999999997E-2</v>
      </c>
      <c r="E367" s="5">
        <f t="shared" si="35"/>
        <v>0.11429600000000092</v>
      </c>
      <c r="F367" s="5">
        <f t="shared" si="36"/>
        <v>3.7542960000000307</v>
      </c>
      <c r="G367" s="5">
        <f t="shared" si="39"/>
        <v>3.75</v>
      </c>
      <c r="H367" s="5">
        <f t="shared" si="38"/>
        <v>3.75</v>
      </c>
      <c r="I367" s="6">
        <f t="shared" si="37"/>
        <v>0.10999999999997012</v>
      </c>
      <c r="J367" s="8"/>
    </row>
    <row r="368" spans="1:10" x14ac:dyDescent="0.25">
      <c r="A368" s="4">
        <v>3.6500000000000301</v>
      </c>
      <c r="B368" s="5">
        <v>0.02</v>
      </c>
      <c r="C368" s="5">
        <v>1.14E-2</v>
      </c>
      <c r="D368" s="5">
        <f t="shared" si="34"/>
        <v>3.1399999999999997E-2</v>
      </c>
      <c r="E368" s="5">
        <f t="shared" si="35"/>
        <v>0.11461000000000093</v>
      </c>
      <c r="F368" s="5">
        <f t="shared" si="36"/>
        <v>3.7646100000000309</v>
      </c>
      <c r="G368" s="5">
        <f t="shared" si="39"/>
        <v>3.75</v>
      </c>
      <c r="H368" s="5">
        <f t="shared" si="38"/>
        <v>3.75</v>
      </c>
      <c r="I368" s="6">
        <f t="shared" si="37"/>
        <v>9.9999999999969891E-2</v>
      </c>
      <c r="J368" s="8"/>
    </row>
    <row r="369" spans="1:10" x14ac:dyDescent="0.25">
      <c r="A369" s="4">
        <v>3.6600000000000299</v>
      </c>
      <c r="B369" s="5">
        <v>0.02</v>
      </c>
      <c r="C369" s="5">
        <v>1.14E-2</v>
      </c>
      <c r="D369" s="5">
        <f t="shared" si="34"/>
        <v>3.1399999999999997E-2</v>
      </c>
      <c r="E369" s="5">
        <f t="shared" si="35"/>
        <v>0.11492400000000093</v>
      </c>
      <c r="F369" s="5">
        <f t="shared" si="36"/>
        <v>3.774924000000031</v>
      </c>
      <c r="G369" s="5">
        <f t="shared" si="39"/>
        <v>3.75</v>
      </c>
      <c r="H369" s="5">
        <f t="shared" si="38"/>
        <v>3.75</v>
      </c>
      <c r="I369" s="6">
        <f t="shared" si="37"/>
        <v>8.9999999999970104E-2</v>
      </c>
      <c r="J369" s="8"/>
    </row>
    <row r="370" spans="1:10" x14ac:dyDescent="0.25">
      <c r="A370" s="4">
        <v>3.6700000000000301</v>
      </c>
      <c r="B370" s="5">
        <v>0.02</v>
      </c>
      <c r="C370" s="5">
        <v>1.14E-2</v>
      </c>
      <c r="D370" s="5">
        <f t="shared" si="34"/>
        <v>3.1399999999999997E-2</v>
      </c>
      <c r="E370" s="5">
        <f t="shared" si="35"/>
        <v>0.11523800000000094</v>
      </c>
      <c r="F370" s="5">
        <f t="shared" si="36"/>
        <v>3.7852380000000312</v>
      </c>
      <c r="G370" s="5">
        <f t="shared" si="39"/>
        <v>3.75</v>
      </c>
      <c r="H370" s="5">
        <f t="shared" si="38"/>
        <v>3.75</v>
      </c>
      <c r="I370" s="6">
        <f t="shared" si="37"/>
        <v>7.9999999999969873E-2</v>
      </c>
      <c r="J370" s="8"/>
    </row>
    <row r="371" spans="1:10" x14ac:dyDescent="0.25">
      <c r="A371" s="4">
        <v>3.6800000000000299</v>
      </c>
      <c r="B371" s="5">
        <v>0.02</v>
      </c>
      <c r="C371" s="5">
        <v>1.14E-2</v>
      </c>
      <c r="D371" s="5">
        <f t="shared" si="34"/>
        <v>3.1399999999999997E-2</v>
      </c>
      <c r="E371" s="5">
        <f t="shared" si="35"/>
        <v>0.11555200000000093</v>
      </c>
      <c r="F371" s="5">
        <f t="shared" si="36"/>
        <v>3.7955520000000309</v>
      </c>
      <c r="G371" s="5">
        <f t="shared" si="39"/>
        <v>3.75</v>
      </c>
      <c r="H371" s="5">
        <f t="shared" si="38"/>
        <v>3.75</v>
      </c>
      <c r="I371" s="6">
        <f t="shared" si="37"/>
        <v>6.9999999999970086E-2</v>
      </c>
      <c r="J371" s="8"/>
    </row>
    <row r="372" spans="1:10" x14ac:dyDescent="0.25">
      <c r="A372" s="4">
        <v>3.6900000000000301</v>
      </c>
      <c r="B372" s="5">
        <v>0.02</v>
      </c>
      <c r="C372" s="5">
        <v>1.14E-2</v>
      </c>
      <c r="D372" s="5">
        <f t="shared" si="34"/>
        <v>3.1399999999999997E-2</v>
      </c>
      <c r="E372" s="5">
        <f t="shared" si="35"/>
        <v>0.11586600000000094</v>
      </c>
      <c r="F372" s="5">
        <f t="shared" si="36"/>
        <v>3.8058660000000311</v>
      </c>
      <c r="G372" s="5">
        <f t="shared" si="39"/>
        <v>3.8000000000000003</v>
      </c>
      <c r="H372" s="5">
        <f t="shared" si="38"/>
        <v>3.8000000000000003</v>
      </c>
      <c r="I372" s="6">
        <f t="shared" si="37"/>
        <v>0.10999999999997012</v>
      </c>
      <c r="J372" s="8"/>
    </row>
    <row r="373" spans="1:10" x14ac:dyDescent="0.25">
      <c r="A373" s="4">
        <v>3.7000000000000299</v>
      </c>
      <c r="B373" s="5">
        <v>0.02</v>
      </c>
      <c r="C373" s="5">
        <v>1.14E-2</v>
      </c>
      <c r="D373" s="5">
        <f t="shared" si="34"/>
        <v>3.1399999999999997E-2</v>
      </c>
      <c r="E373" s="5">
        <f t="shared" si="35"/>
        <v>0.11618000000000094</v>
      </c>
      <c r="F373" s="5">
        <f t="shared" si="36"/>
        <v>3.8161800000000308</v>
      </c>
      <c r="G373" s="5">
        <f t="shared" si="39"/>
        <v>3.8000000000000003</v>
      </c>
      <c r="H373" s="5">
        <f t="shared" si="38"/>
        <v>3.8000000000000003</v>
      </c>
      <c r="I373" s="6">
        <f t="shared" si="37"/>
        <v>9.9999999999970335E-2</v>
      </c>
      <c r="J373" s="8"/>
    </row>
    <row r="374" spans="1:10" x14ac:dyDescent="0.25">
      <c r="A374" s="4">
        <v>3.7100000000000302</v>
      </c>
      <c r="B374" s="5">
        <v>0.02</v>
      </c>
      <c r="C374" s="5">
        <v>1.14E-2</v>
      </c>
      <c r="D374" s="5">
        <f t="shared" ref="D374:D437" si="40">B374+C374</f>
        <v>3.1399999999999997E-2</v>
      </c>
      <c r="E374" s="5">
        <f t="shared" ref="E374:E437" si="41">A374*D374</f>
        <v>0.11649400000000094</v>
      </c>
      <c r="F374" s="5">
        <f t="shared" ref="F374:F437" si="42">A374+E374</f>
        <v>3.8264940000000309</v>
      </c>
      <c r="G374" s="5">
        <f t="shared" si="39"/>
        <v>3.8000000000000003</v>
      </c>
      <c r="H374" s="5">
        <f t="shared" si="38"/>
        <v>3.8000000000000003</v>
      </c>
      <c r="I374" s="6">
        <f t="shared" si="37"/>
        <v>8.9999999999970104E-2</v>
      </c>
      <c r="J374" s="8"/>
    </row>
    <row r="375" spans="1:10" x14ac:dyDescent="0.25">
      <c r="A375" s="4">
        <v>3.7200000000000299</v>
      </c>
      <c r="B375" s="5">
        <v>0.02</v>
      </c>
      <c r="C375" s="5">
        <v>1.14E-2</v>
      </c>
      <c r="D375" s="5">
        <f t="shared" si="40"/>
        <v>3.1399999999999997E-2</v>
      </c>
      <c r="E375" s="5">
        <f t="shared" si="41"/>
        <v>0.11680800000000092</v>
      </c>
      <c r="F375" s="5">
        <f t="shared" si="42"/>
        <v>3.8368080000000311</v>
      </c>
      <c r="G375" s="5">
        <f t="shared" si="39"/>
        <v>3.8000000000000003</v>
      </c>
      <c r="H375" s="5">
        <f t="shared" si="38"/>
        <v>3.8000000000000003</v>
      </c>
      <c r="I375" s="6">
        <f t="shared" si="37"/>
        <v>7.9999999999970317E-2</v>
      </c>
      <c r="J375" s="8"/>
    </row>
    <row r="376" spans="1:10" x14ac:dyDescent="0.25">
      <c r="A376" s="4">
        <v>3.7300000000000302</v>
      </c>
      <c r="B376" s="5">
        <v>0.02</v>
      </c>
      <c r="C376" s="5">
        <v>1.14E-2</v>
      </c>
      <c r="D376" s="5">
        <f t="shared" si="40"/>
        <v>3.1399999999999997E-2</v>
      </c>
      <c r="E376" s="5">
        <f t="shared" si="41"/>
        <v>0.11712200000000093</v>
      </c>
      <c r="F376" s="5">
        <f t="shared" si="42"/>
        <v>3.8471220000000312</v>
      </c>
      <c r="G376" s="5">
        <f t="shared" si="39"/>
        <v>3.8000000000000003</v>
      </c>
      <c r="H376" s="5">
        <f t="shared" si="38"/>
        <v>3.8000000000000003</v>
      </c>
      <c r="I376" s="6">
        <f t="shared" si="37"/>
        <v>6.9999999999970086E-2</v>
      </c>
      <c r="J376" s="8"/>
    </row>
    <row r="377" spans="1:10" x14ac:dyDescent="0.25">
      <c r="A377" s="4">
        <v>3.74000000000003</v>
      </c>
      <c r="B377" s="5">
        <v>0.02</v>
      </c>
      <c r="C377" s="5">
        <v>1.14E-2</v>
      </c>
      <c r="D377" s="5">
        <f t="shared" si="40"/>
        <v>3.1399999999999997E-2</v>
      </c>
      <c r="E377" s="5">
        <f t="shared" si="41"/>
        <v>0.11743600000000093</v>
      </c>
      <c r="F377" s="5">
        <f t="shared" si="42"/>
        <v>3.857436000000031</v>
      </c>
      <c r="G377" s="5">
        <f t="shared" si="39"/>
        <v>3.85</v>
      </c>
      <c r="H377" s="5">
        <f t="shared" si="38"/>
        <v>3.85</v>
      </c>
      <c r="I377" s="6">
        <f t="shared" si="37"/>
        <v>0.10999999999997012</v>
      </c>
      <c r="J377" s="8"/>
    </row>
    <row r="378" spans="1:10" x14ac:dyDescent="0.25">
      <c r="A378" s="4">
        <v>3.7500000000000302</v>
      </c>
      <c r="B378" s="5">
        <v>0.02</v>
      </c>
      <c r="C378" s="5">
        <v>1.14E-2</v>
      </c>
      <c r="D378" s="5">
        <f t="shared" si="40"/>
        <v>3.1399999999999997E-2</v>
      </c>
      <c r="E378" s="5">
        <f t="shared" si="41"/>
        <v>0.11775000000000094</v>
      </c>
      <c r="F378" s="5">
        <f t="shared" si="42"/>
        <v>3.8677500000000311</v>
      </c>
      <c r="G378" s="5">
        <f t="shared" si="39"/>
        <v>3.85</v>
      </c>
      <c r="H378" s="5">
        <f t="shared" si="38"/>
        <v>3.85</v>
      </c>
      <c r="I378" s="6">
        <f t="shared" si="37"/>
        <v>9.9999999999969891E-2</v>
      </c>
      <c r="J378" s="8"/>
    </row>
    <row r="379" spans="1:10" x14ac:dyDescent="0.25">
      <c r="A379" s="4">
        <v>3.76000000000003</v>
      </c>
      <c r="B379" s="5">
        <v>0.02</v>
      </c>
      <c r="C379" s="5">
        <v>1.14E-2</v>
      </c>
      <c r="D379" s="5">
        <f t="shared" si="40"/>
        <v>3.1399999999999997E-2</v>
      </c>
      <c r="E379" s="5">
        <f t="shared" si="41"/>
        <v>0.11806400000000093</v>
      </c>
      <c r="F379" s="5">
        <f t="shared" si="42"/>
        <v>3.8780640000000308</v>
      </c>
      <c r="G379" s="5">
        <f t="shared" si="39"/>
        <v>3.85</v>
      </c>
      <c r="H379" s="5">
        <f t="shared" si="38"/>
        <v>3.85</v>
      </c>
      <c r="I379" s="6">
        <f t="shared" si="37"/>
        <v>8.9999999999970104E-2</v>
      </c>
      <c r="J379" s="8"/>
    </row>
    <row r="380" spans="1:10" x14ac:dyDescent="0.25">
      <c r="A380" s="4">
        <v>3.7700000000000302</v>
      </c>
      <c r="B380" s="5">
        <v>0.02</v>
      </c>
      <c r="C380" s="5">
        <v>1.14E-2</v>
      </c>
      <c r="D380" s="5">
        <f t="shared" si="40"/>
        <v>3.1399999999999997E-2</v>
      </c>
      <c r="E380" s="5">
        <f t="shared" si="41"/>
        <v>0.11837800000000094</v>
      </c>
      <c r="F380" s="5">
        <f t="shared" si="42"/>
        <v>3.888378000000031</v>
      </c>
      <c r="G380" s="5">
        <f t="shared" si="39"/>
        <v>3.85</v>
      </c>
      <c r="H380" s="5">
        <f t="shared" si="38"/>
        <v>3.85</v>
      </c>
      <c r="I380" s="6">
        <f t="shared" si="37"/>
        <v>7.9999999999969873E-2</v>
      </c>
      <c r="J380" s="8"/>
    </row>
    <row r="381" spans="1:10" x14ac:dyDescent="0.25">
      <c r="A381" s="4">
        <v>3.78000000000003</v>
      </c>
      <c r="B381" s="5">
        <v>0.02</v>
      </c>
      <c r="C381" s="5">
        <v>1.14E-2</v>
      </c>
      <c r="D381" s="5">
        <f t="shared" si="40"/>
        <v>3.1399999999999997E-2</v>
      </c>
      <c r="E381" s="5">
        <f t="shared" si="41"/>
        <v>0.11869200000000094</v>
      </c>
      <c r="F381" s="5">
        <f t="shared" si="42"/>
        <v>3.8986920000000311</v>
      </c>
      <c r="G381" s="5">
        <f t="shared" si="39"/>
        <v>3.85</v>
      </c>
      <c r="H381" s="5">
        <f t="shared" si="38"/>
        <v>3.85</v>
      </c>
      <c r="I381" s="6">
        <f t="shared" si="37"/>
        <v>6.9999999999970086E-2</v>
      </c>
      <c r="J381" s="8"/>
    </row>
    <row r="382" spans="1:10" x14ac:dyDescent="0.25">
      <c r="A382" s="4">
        <v>3.7900000000000298</v>
      </c>
      <c r="B382" s="5">
        <v>0.02</v>
      </c>
      <c r="C382" s="5">
        <v>1.14E-2</v>
      </c>
      <c r="D382" s="5">
        <f t="shared" si="40"/>
        <v>3.1399999999999997E-2</v>
      </c>
      <c r="E382" s="5">
        <f t="shared" si="41"/>
        <v>0.11900600000000093</v>
      </c>
      <c r="F382" s="5">
        <f t="shared" si="42"/>
        <v>3.9090060000000308</v>
      </c>
      <c r="G382" s="5">
        <f t="shared" si="39"/>
        <v>3.9000000000000004</v>
      </c>
      <c r="H382" s="5">
        <f t="shared" si="38"/>
        <v>3.9000000000000004</v>
      </c>
      <c r="I382" s="6">
        <f t="shared" si="37"/>
        <v>0.10999999999997057</v>
      </c>
      <c r="J382" s="8"/>
    </row>
    <row r="383" spans="1:10" x14ac:dyDescent="0.25">
      <c r="A383" s="4">
        <v>3.80000000000003</v>
      </c>
      <c r="B383" s="5">
        <v>0.02</v>
      </c>
      <c r="C383" s="5">
        <v>1.14E-2</v>
      </c>
      <c r="D383" s="5">
        <f t="shared" si="40"/>
        <v>3.1399999999999997E-2</v>
      </c>
      <c r="E383" s="5">
        <f t="shared" si="41"/>
        <v>0.11932000000000094</v>
      </c>
      <c r="F383" s="5">
        <f t="shared" si="42"/>
        <v>3.919320000000031</v>
      </c>
      <c r="G383" s="5">
        <f t="shared" si="39"/>
        <v>3.9000000000000004</v>
      </c>
      <c r="H383" s="5">
        <f t="shared" si="38"/>
        <v>3.9000000000000004</v>
      </c>
      <c r="I383" s="6">
        <f t="shared" si="37"/>
        <v>9.9999999999970335E-2</v>
      </c>
      <c r="J383" s="8"/>
    </row>
    <row r="384" spans="1:10" x14ac:dyDescent="0.25">
      <c r="A384" s="4">
        <v>3.8100000000000298</v>
      </c>
      <c r="B384" s="5">
        <v>0.02</v>
      </c>
      <c r="C384" s="5">
        <v>1.14E-2</v>
      </c>
      <c r="D384" s="5">
        <f t="shared" si="40"/>
        <v>3.1399999999999997E-2</v>
      </c>
      <c r="E384" s="5">
        <f t="shared" si="41"/>
        <v>0.11963400000000092</v>
      </c>
      <c r="F384" s="5">
        <f t="shared" si="42"/>
        <v>3.9296340000000307</v>
      </c>
      <c r="G384" s="5">
        <f t="shared" si="39"/>
        <v>3.9000000000000004</v>
      </c>
      <c r="H384" s="5">
        <f t="shared" si="38"/>
        <v>3.9000000000000004</v>
      </c>
      <c r="I384" s="6">
        <f t="shared" si="37"/>
        <v>8.9999999999970548E-2</v>
      </c>
      <c r="J384" s="8"/>
    </row>
    <row r="385" spans="1:10" x14ac:dyDescent="0.25">
      <c r="A385" s="4">
        <v>3.82000000000003</v>
      </c>
      <c r="B385" s="5">
        <v>0.02</v>
      </c>
      <c r="C385" s="5">
        <v>1.14E-2</v>
      </c>
      <c r="D385" s="5">
        <f t="shared" si="40"/>
        <v>3.1399999999999997E-2</v>
      </c>
      <c r="E385" s="5">
        <f t="shared" si="41"/>
        <v>0.11994800000000093</v>
      </c>
      <c r="F385" s="5">
        <f t="shared" si="42"/>
        <v>3.9399480000000309</v>
      </c>
      <c r="G385" s="5">
        <f t="shared" si="39"/>
        <v>3.9000000000000004</v>
      </c>
      <c r="H385" s="5">
        <f t="shared" si="38"/>
        <v>3.9000000000000004</v>
      </c>
      <c r="I385" s="6">
        <f t="shared" si="37"/>
        <v>7.9999999999970317E-2</v>
      </c>
      <c r="J385" s="8"/>
    </row>
    <row r="386" spans="1:10" x14ac:dyDescent="0.25">
      <c r="A386" s="4">
        <v>3.8300000000000298</v>
      </c>
      <c r="B386" s="5">
        <v>0.02</v>
      </c>
      <c r="C386" s="5">
        <v>1.14E-2</v>
      </c>
      <c r="D386" s="5">
        <f t="shared" si="40"/>
        <v>3.1399999999999997E-2</v>
      </c>
      <c r="E386" s="5">
        <f t="shared" si="41"/>
        <v>0.12026200000000092</v>
      </c>
      <c r="F386" s="5">
        <f t="shared" si="42"/>
        <v>3.9502620000000306</v>
      </c>
      <c r="G386" s="5">
        <f t="shared" si="39"/>
        <v>3.95</v>
      </c>
      <c r="H386" s="5">
        <f t="shared" si="38"/>
        <v>3.95</v>
      </c>
      <c r="I386" s="6">
        <f t="shared" ref="I386:I449" si="43">H386-A386</f>
        <v>0.11999999999997035</v>
      </c>
      <c r="J386" s="8"/>
    </row>
    <row r="387" spans="1:10" x14ac:dyDescent="0.25">
      <c r="A387" s="4">
        <v>3.8400000000000301</v>
      </c>
      <c r="B387" s="5">
        <v>0.02</v>
      </c>
      <c r="C387" s="5">
        <v>1.14E-2</v>
      </c>
      <c r="D387" s="5">
        <f t="shared" si="40"/>
        <v>3.1399999999999997E-2</v>
      </c>
      <c r="E387" s="5">
        <f t="shared" si="41"/>
        <v>0.12057600000000093</v>
      </c>
      <c r="F387" s="5">
        <f t="shared" si="42"/>
        <v>3.9605760000000312</v>
      </c>
      <c r="G387" s="5">
        <f t="shared" si="39"/>
        <v>3.95</v>
      </c>
      <c r="H387" s="5">
        <f t="shared" si="38"/>
        <v>3.95</v>
      </c>
      <c r="I387" s="6">
        <f t="shared" si="43"/>
        <v>0.10999999999997012</v>
      </c>
      <c r="J387" s="8"/>
    </row>
    <row r="388" spans="1:10" x14ac:dyDescent="0.25">
      <c r="A388" s="4">
        <v>3.8500000000000298</v>
      </c>
      <c r="B388" s="5">
        <v>0.02</v>
      </c>
      <c r="C388" s="5">
        <v>1.14E-2</v>
      </c>
      <c r="D388" s="5">
        <f t="shared" si="40"/>
        <v>3.1399999999999997E-2</v>
      </c>
      <c r="E388" s="5">
        <f t="shared" si="41"/>
        <v>0.12089000000000093</v>
      </c>
      <c r="F388" s="5">
        <f t="shared" si="42"/>
        <v>3.9708900000000309</v>
      </c>
      <c r="G388" s="5">
        <f t="shared" si="39"/>
        <v>3.95</v>
      </c>
      <c r="H388" s="5">
        <f t="shared" ref="H388:H451" si="44">IF((FLOOR(G388,0.05))&lt;A388,A388,FLOOR(G388,0.05))</f>
        <v>3.95</v>
      </c>
      <c r="I388" s="6">
        <f t="shared" si="43"/>
        <v>9.9999999999970335E-2</v>
      </c>
      <c r="J388" s="8"/>
    </row>
    <row r="389" spans="1:10" x14ac:dyDescent="0.25">
      <c r="A389" s="4">
        <v>3.8600000000000301</v>
      </c>
      <c r="B389" s="5">
        <v>0.02</v>
      </c>
      <c r="C389" s="5">
        <v>1.14E-2</v>
      </c>
      <c r="D389" s="5">
        <f t="shared" si="40"/>
        <v>3.1399999999999997E-2</v>
      </c>
      <c r="E389" s="5">
        <f t="shared" si="41"/>
        <v>0.12120400000000094</v>
      </c>
      <c r="F389" s="5">
        <f t="shared" si="42"/>
        <v>3.9812040000000311</v>
      </c>
      <c r="G389" s="5">
        <f t="shared" si="39"/>
        <v>3.95</v>
      </c>
      <c r="H389" s="5">
        <f t="shared" si="44"/>
        <v>3.95</v>
      </c>
      <c r="I389" s="6">
        <f t="shared" si="43"/>
        <v>8.9999999999970104E-2</v>
      </c>
      <c r="J389" s="8"/>
    </row>
    <row r="390" spans="1:10" x14ac:dyDescent="0.25">
      <c r="A390" s="4">
        <v>3.8700000000000299</v>
      </c>
      <c r="B390" s="5">
        <v>0.02</v>
      </c>
      <c r="C390" s="5">
        <v>1.14E-2</v>
      </c>
      <c r="D390" s="5">
        <f t="shared" si="40"/>
        <v>3.1399999999999997E-2</v>
      </c>
      <c r="E390" s="5">
        <f t="shared" si="41"/>
        <v>0.12151800000000093</v>
      </c>
      <c r="F390" s="5">
        <f t="shared" si="42"/>
        <v>3.9915180000000308</v>
      </c>
      <c r="G390" s="5">
        <f t="shared" si="39"/>
        <v>3.95</v>
      </c>
      <c r="H390" s="5">
        <f t="shared" si="44"/>
        <v>3.95</v>
      </c>
      <c r="I390" s="6">
        <f t="shared" si="43"/>
        <v>7.9999999999970317E-2</v>
      </c>
      <c r="J390" s="8"/>
    </row>
    <row r="391" spans="1:10" x14ac:dyDescent="0.25">
      <c r="A391" s="4">
        <v>3.8800000000000301</v>
      </c>
      <c r="B391" s="5">
        <v>0.02</v>
      </c>
      <c r="C391" s="5">
        <v>1.14E-2</v>
      </c>
      <c r="D391" s="5">
        <f t="shared" si="40"/>
        <v>3.1399999999999997E-2</v>
      </c>
      <c r="E391" s="5">
        <f t="shared" si="41"/>
        <v>0.12183200000000094</v>
      </c>
      <c r="F391" s="5">
        <f t="shared" si="42"/>
        <v>4.0018320000000314</v>
      </c>
      <c r="G391" s="5">
        <f t="shared" si="39"/>
        <v>4</v>
      </c>
      <c r="H391" s="5">
        <f t="shared" si="44"/>
        <v>4</v>
      </c>
      <c r="I391" s="6">
        <f t="shared" si="43"/>
        <v>0.11999999999996991</v>
      </c>
      <c r="J391" s="8"/>
    </row>
    <row r="392" spans="1:10" x14ac:dyDescent="0.25">
      <c r="A392" s="4">
        <v>3.8900000000000299</v>
      </c>
      <c r="B392" s="5">
        <v>0.02</v>
      </c>
      <c r="C392" s="5">
        <v>1.14E-2</v>
      </c>
      <c r="D392" s="5">
        <f t="shared" si="40"/>
        <v>3.1399999999999997E-2</v>
      </c>
      <c r="E392" s="5">
        <f t="shared" si="41"/>
        <v>0.12214600000000093</v>
      </c>
      <c r="F392" s="5">
        <f t="shared" si="42"/>
        <v>4.0121460000000306</v>
      </c>
      <c r="G392" s="5">
        <f t="shared" si="39"/>
        <v>4</v>
      </c>
      <c r="H392" s="5">
        <f t="shared" si="44"/>
        <v>4</v>
      </c>
      <c r="I392" s="6">
        <f t="shared" si="43"/>
        <v>0.10999999999997012</v>
      </c>
      <c r="J392" s="8"/>
    </row>
    <row r="393" spans="1:10" x14ac:dyDescent="0.25">
      <c r="A393" s="4">
        <v>3.9000000000000301</v>
      </c>
      <c r="B393" s="5">
        <v>0.02</v>
      </c>
      <c r="C393" s="5">
        <v>1.14E-2</v>
      </c>
      <c r="D393" s="5">
        <f t="shared" si="40"/>
        <v>3.1399999999999997E-2</v>
      </c>
      <c r="E393" s="5">
        <f t="shared" si="41"/>
        <v>0.12246000000000093</v>
      </c>
      <c r="F393" s="5">
        <f t="shared" si="42"/>
        <v>4.0224600000000308</v>
      </c>
      <c r="G393" s="5">
        <f t="shared" si="39"/>
        <v>4</v>
      </c>
      <c r="H393" s="5">
        <f t="shared" si="44"/>
        <v>4</v>
      </c>
      <c r="I393" s="6">
        <f t="shared" si="43"/>
        <v>9.9999999999969891E-2</v>
      </c>
      <c r="J393" s="8"/>
    </row>
    <row r="394" spans="1:10" x14ac:dyDescent="0.25">
      <c r="A394" s="4">
        <v>3.9100000000000299</v>
      </c>
      <c r="B394" s="5">
        <v>0.02</v>
      </c>
      <c r="C394" s="5">
        <v>1.14E-2</v>
      </c>
      <c r="D394" s="5">
        <f t="shared" si="40"/>
        <v>3.1399999999999997E-2</v>
      </c>
      <c r="E394" s="5">
        <f t="shared" si="41"/>
        <v>0.12277400000000092</v>
      </c>
      <c r="F394" s="5">
        <f t="shared" si="42"/>
        <v>4.0327740000000309</v>
      </c>
      <c r="G394" s="5">
        <f t="shared" si="39"/>
        <v>4</v>
      </c>
      <c r="H394" s="5">
        <f t="shared" si="44"/>
        <v>4</v>
      </c>
      <c r="I394" s="6">
        <f t="shared" si="43"/>
        <v>8.9999999999970104E-2</v>
      </c>
      <c r="J394" s="8"/>
    </row>
    <row r="395" spans="1:10" x14ac:dyDescent="0.25">
      <c r="A395" s="4">
        <v>3.9200000000000301</v>
      </c>
      <c r="B395" s="5">
        <v>0.02</v>
      </c>
      <c r="C395" s="5">
        <v>1.14E-2</v>
      </c>
      <c r="D395" s="5">
        <f t="shared" si="40"/>
        <v>3.1399999999999997E-2</v>
      </c>
      <c r="E395" s="5">
        <f t="shared" si="41"/>
        <v>0.12308800000000093</v>
      </c>
      <c r="F395" s="5">
        <f t="shared" si="42"/>
        <v>4.0430880000000311</v>
      </c>
      <c r="G395" s="5">
        <f t="shared" si="39"/>
        <v>4</v>
      </c>
      <c r="H395" s="5">
        <f t="shared" si="44"/>
        <v>4</v>
      </c>
      <c r="I395" s="6">
        <f t="shared" si="43"/>
        <v>7.9999999999969873E-2</v>
      </c>
      <c r="J395" s="8"/>
    </row>
    <row r="396" spans="1:10" x14ac:dyDescent="0.25">
      <c r="A396" s="4">
        <v>3.9300000000000299</v>
      </c>
      <c r="B396" s="5">
        <v>0.02</v>
      </c>
      <c r="C396" s="5">
        <v>1.14E-2</v>
      </c>
      <c r="D396" s="5">
        <f t="shared" si="40"/>
        <v>3.1399999999999997E-2</v>
      </c>
      <c r="E396" s="5">
        <f t="shared" si="41"/>
        <v>0.12340200000000093</v>
      </c>
      <c r="F396" s="5">
        <f t="shared" si="42"/>
        <v>4.0534020000000313</v>
      </c>
      <c r="G396" s="5">
        <f t="shared" si="39"/>
        <v>4.05</v>
      </c>
      <c r="H396" s="5">
        <f t="shared" si="44"/>
        <v>4.05</v>
      </c>
      <c r="I396" s="6">
        <f t="shared" si="43"/>
        <v>0.11999999999996991</v>
      </c>
      <c r="J396" s="8"/>
    </row>
    <row r="397" spans="1:10" x14ac:dyDescent="0.25">
      <c r="A397" s="4">
        <v>3.9400000000000301</v>
      </c>
      <c r="B397" s="5">
        <v>0.02</v>
      </c>
      <c r="C397" s="5">
        <v>1.14E-2</v>
      </c>
      <c r="D397" s="5">
        <f t="shared" si="40"/>
        <v>3.1399999999999997E-2</v>
      </c>
      <c r="E397" s="5">
        <f t="shared" si="41"/>
        <v>0.12371600000000094</v>
      </c>
      <c r="F397" s="5">
        <f t="shared" si="42"/>
        <v>4.0637160000000314</v>
      </c>
      <c r="G397" s="5">
        <f t="shared" si="39"/>
        <v>4.05</v>
      </c>
      <c r="H397" s="5">
        <f t="shared" si="44"/>
        <v>4.05</v>
      </c>
      <c r="I397" s="6">
        <f t="shared" si="43"/>
        <v>0.10999999999996968</v>
      </c>
      <c r="J397" s="8"/>
    </row>
    <row r="398" spans="1:10" x14ac:dyDescent="0.25">
      <c r="A398" s="4">
        <v>3.9500000000000299</v>
      </c>
      <c r="B398" s="5">
        <v>0.02</v>
      </c>
      <c r="C398" s="5">
        <v>1.14E-2</v>
      </c>
      <c r="D398" s="5">
        <f t="shared" si="40"/>
        <v>3.1399999999999997E-2</v>
      </c>
      <c r="E398" s="5">
        <f t="shared" si="41"/>
        <v>0.12403000000000093</v>
      </c>
      <c r="F398" s="5">
        <f t="shared" si="42"/>
        <v>4.0740300000000307</v>
      </c>
      <c r="G398" s="5">
        <f t="shared" si="39"/>
        <v>4.05</v>
      </c>
      <c r="H398" s="5">
        <f t="shared" si="44"/>
        <v>4.05</v>
      </c>
      <c r="I398" s="6">
        <f t="shared" si="43"/>
        <v>9.9999999999969891E-2</v>
      </c>
      <c r="J398" s="8"/>
    </row>
    <row r="399" spans="1:10" x14ac:dyDescent="0.25">
      <c r="A399" s="4">
        <v>3.9600000000000399</v>
      </c>
      <c r="B399" s="5">
        <v>0.02</v>
      </c>
      <c r="C399" s="5">
        <v>1.14E-2</v>
      </c>
      <c r="D399" s="5">
        <f t="shared" si="40"/>
        <v>3.1399999999999997E-2</v>
      </c>
      <c r="E399" s="5">
        <f t="shared" si="41"/>
        <v>0.12434400000000125</v>
      </c>
      <c r="F399" s="5">
        <f t="shared" si="42"/>
        <v>4.0843440000000415</v>
      </c>
      <c r="G399" s="5">
        <f t="shared" si="39"/>
        <v>4.05</v>
      </c>
      <c r="H399" s="5">
        <f t="shared" si="44"/>
        <v>4.05</v>
      </c>
      <c r="I399" s="6">
        <f t="shared" si="43"/>
        <v>8.999999999995989E-2</v>
      </c>
      <c r="J399" s="8"/>
    </row>
    <row r="400" spans="1:10" x14ac:dyDescent="0.25">
      <c r="A400" s="4">
        <v>3.9700000000000402</v>
      </c>
      <c r="B400" s="5">
        <v>0.02</v>
      </c>
      <c r="C400" s="5">
        <v>1.14E-2</v>
      </c>
      <c r="D400" s="5">
        <f t="shared" si="40"/>
        <v>3.1399999999999997E-2</v>
      </c>
      <c r="E400" s="5">
        <f t="shared" si="41"/>
        <v>0.12465800000000125</v>
      </c>
      <c r="F400" s="5">
        <f t="shared" si="42"/>
        <v>4.0946580000000417</v>
      </c>
      <c r="G400" s="5">
        <f t="shared" si="39"/>
        <v>4.05</v>
      </c>
      <c r="H400" s="5">
        <f t="shared" si="44"/>
        <v>4.05</v>
      </c>
      <c r="I400" s="6">
        <f t="shared" si="43"/>
        <v>7.9999999999959659E-2</v>
      </c>
      <c r="J400" s="8"/>
    </row>
    <row r="401" spans="1:10" x14ac:dyDescent="0.25">
      <c r="A401" s="4">
        <v>3.98000000000004</v>
      </c>
      <c r="B401" s="5">
        <v>0.02</v>
      </c>
      <c r="C401" s="5">
        <v>1.14E-2</v>
      </c>
      <c r="D401" s="5">
        <f t="shared" si="40"/>
        <v>3.1399999999999997E-2</v>
      </c>
      <c r="E401" s="5">
        <f t="shared" si="41"/>
        <v>0.12497200000000125</v>
      </c>
      <c r="F401" s="5">
        <f t="shared" si="42"/>
        <v>4.1049720000000409</v>
      </c>
      <c r="G401" s="5">
        <f t="shared" si="39"/>
        <v>4.1000000000000005</v>
      </c>
      <c r="H401" s="5">
        <f t="shared" si="44"/>
        <v>4.1000000000000005</v>
      </c>
      <c r="I401" s="6">
        <f t="shared" si="43"/>
        <v>0.11999999999996058</v>
      </c>
      <c r="J401" s="8"/>
    </row>
    <row r="402" spans="1:10" x14ac:dyDescent="0.25">
      <c r="A402" s="4">
        <v>3.9900000000000402</v>
      </c>
      <c r="B402" s="5">
        <v>0.02</v>
      </c>
      <c r="C402" s="5">
        <v>1.14E-2</v>
      </c>
      <c r="D402" s="5">
        <f t="shared" si="40"/>
        <v>3.1399999999999997E-2</v>
      </c>
      <c r="E402" s="5">
        <f t="shared" si="41"/>
        <v>0.12528600000000126</v>
      </c>
      <c r="F402" s="5">
        <f t="shared" si="42"/>
        <v>4.1152860000000411</v>
      </c>
      <c r="G402" s="5">
        <f t="shared" ref="G402:G465" si="45">FLOOR(F402,0.05)</f>
        <v>4.1000000000000005</v>
      </c>
      <c r="H402" s="5">
        <f t="shared" si="44"/>
        <v>4.1000000000000005</v>
      </c>
      <c r="I402" s="6">
        <f t="shared" si="43"/>
        <v>0.10999999999996035</v>
      </c>
      <c r="J402" s="8"/>
    </row>
    <row r="403" spans="1:10" x14ac:dyDescent="0.25">
      <c r="A403" s="4">
        <v>4.00000000000004</v>
      </c>
      <c r="B403" s="5">
        <v>0.02</v>
      </c>
      <c r="C403" s="5">
        <v>1.14E-2</v>
      </c>
      <c r="D403" s="5">
        <f t="shared" si="40"/>
        <v>3.1399999999999997E-2</v>
      </c>
      <c r="E403" s="5">
        <f t="shared" si="41"/>
        <v>0.12560000000000124</v>
      </c>
      <c r="F403" s="5">
        <f t="shared" si="42"/>
        <v>4.1256000000000412</v>
      </c>
      <c r="G403" s="5">
        <f t="shared" si="45"/>
        <v>4.1000000000000005</v>
      </c>
      <c r="H403" s="5">
        <f t="shared" si="44"/>
        <v>4.1000000000000005</v>
      </c>
      <c r="I403" s="6">
        <f t="shared" si="43"/>
        <v>9.9999999999960565E-2</v>
      </c>
      <c r="J403" s="8"/>
    </row>
    <row r="404" spans="1:10" x14ac:dyDescent="0.25">
      <c r="A404" s="4">
        <v>4.0100000000000398</v>
      </c>
      <c r="B404" s="5">
        <v>0.02</v>
      </c>
      <c r="C404" s="5">
        <v>1.14E-2</v>
      </c>
      <c r="D404" s="5">
        <f t="shared" si="40"/>
        <v>3.1399999999999997E-2</v>
      </c>
      <c r="E404" s="5">
        <f t="shared" si="41"/>
        <v>0.12591400000000125</v>
      </c>
      <c r="F404" s="5">
        <f t="shared" si="42"/>
        <v>4.1359140000000414</v>
      </c>
      <c r="G404" s="5">
        <f t="shared" si="45"/>
        <v>4.1000000000000005</v>
      </c>
      <c r="H404" s="5">
        <f t="shared" si="44"/>
        <v>4.1000000000000005</v>
      </c>
      <c r="I404" s="6">
        <f t="shared" si="43"/>
        <v>8.9999999999960778E-2</v>
      </c>
      <c r="J404" s="8"/>
    </row>
    <row r="405" spans="1:10" x14ac:dyDescent="0.25">
      <c r="A405" s="4">
        <v>4.0200000000000404</v>
      </c>
      <c r="B405" s="5">
        <v>0.02</v>
      </c>
      <c r="C405" s="5">
        <v>1.14E-2</v>
      </c>
      <c r="D405" s="5">
        <f t="shared" si="40"/>
        <v>3.1399999999999997E-2</v>
      </c>
      <c r="E405" s="5">
        <f t="shared" si="41"/>
        <v>0.12622800000000126</v>
      </c>
      <c r="F405" s="5">
        <f t="shared" si="42"/>
        <v>4.1462280000000415</v>
      </c>
      <c r="G405" s="5">
        <f t="shared" si="45"/>
        <v>4.1000000000000005</v>
      </c>
      <c r="H405" s="5">
        <f t="shared" si="44"/>
        <v>4.1000000000000005</v>
      </c>
      <c r="I405" s="6">
        <f t="shared" si="43"/>
        <v>7.9999999999960103E-2</v>
      </c>
      <c r="J405" s="8"/>
    </row>
    <row r="406" spans="1:10" x14ac:dyDescent="0.25">
      <c r="A406" s="4">
        <v>4.0300000000000402</v>
      </c>
      <c r="B406" s="5">
        <v>0.02</v>
      </c>
      <c r="C406" s="5">
        <v>1.14E-2</v>
      </c>
      <c r="D406" s="5">
        <f t="shared" si="40"/>
        <v>3.1399999999999997E-2</v>
      </c>
      <c r="E406" s="5">
        <f t="shared" si="41"/>
        <v>0.12654200000000126</v>
      </c>
      <c r="F406" s="5">
        <f t="shared" si="42"/>
        <v>4.1565420000000417</v>
      </c>
      <c r="G406" s="5">
        <f t="shared" si="45"/>
        <v>4.1500000000000004</v>
      </c>
      <c r="H406" s="5">
        <f t="shared" si="44"/>
        <v>4.1500000000000004</v>
      </c>
      <c r="I406" s="6">
        <f t="shared" si="43"/>
        <v>0.11999999999996014</v>
      </c>
      <c r="J406" s="8"/>
    </row>
    <row r="407" spans="1:10" x14ac:dyDescent="0.25">
      <c r="A407" s="4">
        <v>4.04000000000004</v>
      </c>
      <c r="B407" s="5">
        <v>0.02</v>
      </c>
      <c r="C407" s="5">
        <v>1.14E-2</v>
      </c>
      <c r="D407" s="5">
        <f t="shared" si="40"/>
        <v>3.1399999999999997E-2</v>
      </c>
      <c r="E407" s="5">
        <f t="shared" si="41"/>
        <v>0.12685600000000125</v>
      </c>
      <c r="F407" s="5">
        <f t="shared" si="42"/>
        <v>4.166856000000041</v>
      </c>
      <c r="G407" s="5">
        <f t="shared" si="45"/>
        <v>4.1500000000000004</v>
      </c>
      <c r="H407" s="5">
        <f t="shared" si="44"/>
        <v>4.1500000000000004</v>
      </c>
      <c r="I407" s="6">
        <f t="shared" si="43"/>
        <v>0.10999999999996035</v>
      </c>
      <c r="J407" s="8"/>
    </row>
    <row r="408" spans="1:10" x14ac:dyDescent="0.25">
      <c r="A408" s="4">
        <v>4.0500000000000398</v>
      </c>
      <c r="B408" s="5">
        <v>0.02</v>
      </c>
      <c r="C408" s="5">
        <v>1.14E-2</v>
      </c>
      <c r="D408" s="5">
        <f t="shared" si="40"/>
        <v>3.1399999999999997E-2</v>
      </c>
      <c r="E408" s="5">
        <f t="shared" si="41"/>
        <v>0.12717000000000123</v>
      </c>
      <c r="F408" s="5">
        <f t="shared" si="42"/>
        <v>4.1771700000000411</v>
      </c>
      <c r="G408" s="5">
        <f t="shared" si="45"/>
        <v>4.1500000000000004</v>
      </c>
      <c r="H408" s="5">
        <f t="shared" si="44"/>
        <v>4.1500000000000004</v>
      </c>
      <c r="I408" s="6">
        <f t="shared" si="43"/>
        <v>9.9999999999960565E-2</v>
      </c>
      <c r="J408" s="8"/>
    </row>
    <row r="409" spans="1:10" x14ac:dyDescent="0.25">
      <c r="A409" s="4">
        <v>4.0600000000000396</v>
      </c>
      <c r="B409" s="5">
        <v>0.02</v>
      </c>
      <c r="C409" s="5">
        <v>1.14E-2</v>
      </c>
      <c r="D409" s="5">
        <f t="shared" si="40"/>
        <v>3.1399999999999997E-2</v>
      </c>
      <c r="E409" s="5">
        <f t="shared" si="41"/>
        <v>0.12748400000000124</v>
      </c>
      <c r="F409" s="5">
        <f t="shared" si="42"/>
        <v>4.1874840000000404</v>
      </c>
      <c r="G409" s="5">
        <f t="shared" si="45"/>
        <v>4.1500000000000004</v>
      </c>
      <c r="H409" s="5">
        <f t="shared" si="44"/>
        <v>4.1500000000000004</v>
      </c>
      <c r="I409" s="6">
        <f t="shared" si="43"/>
        <v>8.9999999999960778E-2</v>
      </c>
      <c r="J409" s="8"/>
    </row>
    <row r="410" spans="1:10" x14ac:dyDescent="0.25">
      <c r="A410" s="4">
        <v>4.0700000000000403</v>
      </c>
      <c r="B410" s="5">
        <v>0.02</v>
      </c>
      <c r="C410" s="5">
        <v>1.14E-2</v>
      </c>
      <c r="D410" s="5">
        <f t="shared" si="40"/>
        <v>3.1399999999999997E-2</v>
      </c>
      <c r="E410" s="5">
        <f t="shared" si="41"/>
        <v>0.12779800000000124</v>
      </c>
      <c r="F410" s="5">
        <f t="shared" si="42"/>
        <v>4.1977980000000414</v>
      </c>
      <c r="G410" s="5">
        <f t="shared" si="45"/>
        <v>4.1500000000000004</v>
      </c>
      <c r="H410" s="5">
        <f t="shared" si="44"/>
        <v>4.1500000000000004</v>
      </c>
      <c r="I410" s="6">
        <f t="shared" si="43"/>
        <v>7.9999999999960103E-2</v>
      </c>
      <c r="J410" s="8"/>
    </row>
    <row r="411" spans="1:10" x14ac:dyDescent="0.25">
      <c r="A411" s="4">
        <v>4.08000000000004</v>
      </c>
      <c r="B411" s="5">
        <v>0.02</v>
      </c>
      <c r="C411" s="5">
        <v>1.14E-2</v>
      </c>
      <c r="D411" s="5">
        <f t="shared" si="40"/>
        <v>3.1399999999999997E-2</v>
      </c>
      <c r="E411" s="5">
        <f t="shared" si="41"/>
        <v>0.12811200000000125</v>
      </c>
      <c r="F411" s="5">
        <f t="shared" si="42"/>
        <v>4.2081120000000416</v>
      </c>
      <c r="G411" s="5">
        <f t="shared" si="45"/>
        <v>4.2</v>
      </c>
      <c r="H411" s="5">
        <f t="shared" si="44"/>
        <v>4.2</v>
      </c>
      <c r="I411" s="6">
        <f t="shared" si="43"/>
        <v>0.11999999999996014</v>
      </c>
      <c r="J411" s="8"/>
    </row>
    <row r="412" spans="1:10" x14ac:dyDescent="0.25">
      <c r="A412" s="4">
        <v>4.0900000000000398</v>
      </c>
      <c r="B412" s="5">
        <v>0.02</v>
      </c>
      <c r="C412" s="5">
        <v>1.14E-2</v>
      </c>
      <c r="D412" s="5">
        <f t="shared" si="40"/>
        <v>3.1399999999999997E-2</v>
      </c>
      <c r="E412" s="5">
        <f t="shared" si="41"/>
        <v>0.12842600000000123</v>
      </c>
      <c r="F412" s="5">
        <f t="shared" si="42"/>
        <v>4.2184260000000409</v>
      </c>
      <c r="G412" s="5">
        <f t="shared" si="45"/>
        <v>4.2</v>
      </c>
      <c r="H412" s="5">
        <f t="shared" si="44"/>
        <v>4.2</v>
      </c>
      <c r="I412" s="6">
        <f t="shared" si="43"/>
        <v>0.10999999999996035</v>
      </c>
      <c r="J412" s="8"/>
    </row>
    <row r="413" spans="1:10" x14ac:dyDescent="0.25">
      <c r="A413" s="4">
        <v>4.1000000000000396</v>
      </c>
      <c r="B413" s="5">
        <v>0.02</v>
      </c>
      <c r="C413" s="5">
        <v>1.14E-2</v>
      </c>
      <c r="D413" s="5">
        <f t="shared" si="40"/>
        <v>3.1399999999999997E-2</v>
      </c>
      <c r="E413" s="5">
        <f t="shared" si="41"/>
        <v>0.12874000000000124</v>
      </c>
      <c r="F413" s="5">
        <f t="shared" si="42"/>
        <v>4.228740000000041</v>
      </c>
      <c r="G413" s="5">
        <f t="shared" si="45"/>
        <v>4.2</v>
      </c>
      <c r="H413" s="5">
        <f t="shared" si="44"/>
        <v>4.2</v>
      </c>
      <c r="I413" s="6">
        <f t="shared" si="43"/>
        <v>9.9999999999960565E-2</v>
      </c>
      <c r="J413" s="8"/>
    </row>
    <row r="414" spans="1:10" x14ac:dyDescent="0.25">
      <c r="A414" s="4">
        <v>4.1100000000000403</v>
      </c>
      <c r="B414" s="5">
        <v>0.02</v>
      </c>
      <c r="C414" s="5">
        <v>1.14E-2</v>
      </c>
      <c r="D414" s="5">
        <f t="shared" si="40"/>
        <v>3.1399999999999997E-2</v>
      </c>
      <c r="E414" s="5">
        <f t="shared" si="41"/>
        <v>0.12905400000000125</v>
      </c>
      <c r="F414" s="5">
        <f t="shared" si="42"/>
        <v>4.2390540000000412</v>
      </c>
      <c r="G414" s="5">
        <f t="shared" si="45"/>
        <v>4.2</v>
      </c>
      <c r="H414" s="5">
        <f t="shared" si="44"/>
        <v>4.2</v>
      </c>
      <c r="I414" s="6">
        <f t="shared" si="43"/>
        <v>8.999999999995989E-2</v>
      </c>
      <c r="J414" s="8"/>
    </row>
    <row r="415" spans="1:10" x14ac:dyDescent="0.25">
      <c r="A415" s="4">
        <v>4.1200000000000401</v>
      </c>
      <c r="B415" s="5">
        <v>0.02</v>
      </c>
      <c r="C415" s="5">
        <v>1.14E-2</v>
      </c>
      <c r="D415" s="5">
        <f t="shared" si="40"/>
        <v>3.1399999999999997E-2</v>
      </c>
      <c r="E415" s="5">
        <f t="shared" si="41"/>
        <v>0.12936800000000126</v>
      </c>
      <c r="F415" s="5">
        <f t="shared" si="42"/>
        <v>4.2493680000000413</v>
      </c>
      <c r="G415" s="5">
        <f t="shared" si="45"/>
        <v>4.2</v>
      </c>
      <c r="H415" s="5">
        <f t="shared" si="44"/>
        <v>4.2</v>
      </c>
      <c r="I415" s="6">
        <f t="shared" si="43"/>
        <v>7.9999999999960103E-2</v>
      </c>
      <c r="J415" s="8"/>
    </row>
    <row r="416" spans="1:10" x14ac:dyDescent="0.25">
      <c r="A416" s="4">
        <v>4.1300000000000399</v>
      </c>
      <c r="B416" s="5">
        <v>0.02</v>
      </c>
      <c r="C416" s="5">
        <v>1.14E-2</v>
      </c>
      <c r="D416" s="5">
        <f t="shared" si="40"/>
        <v>3.1399999999999997E-2</v>
      </c>
      <c r="E416" s="5">
        <f t="shared" si="41"/>
        <v>0.12968200000000124</v>
      </c>
      <c r="F416" s="5">
        <f t="shared" si="42"/>
        <v>4.2596820000000415</v>
      </c>
      <c r="G416" s="5">
        <f t="shared" si="45"/>
        <v>4.25</v>
      </c>
      <c r="H416" s="5">
        <f t="shared" si="44"/>
        <v>4.25</v>
      </c>
      <c r="I416" s="6">
        <f t="shared" si="43"/>
        <v>0.11999999999996014</v>
      </c>
      <c r="J416" s="8"/>
    </row>
    <row r="417" spans="1:10" x14ac:dyDescent="0.25">
      <c r="A417" s="4">
        <v>4.1400000000000396</v>
      </c>
      <c r="B417" s="5">
        <v>0.02</v>
      </c>
      <c r="C417" s="5">
        <v>1.14E-2</v>
      </c>
      <c r="D417" s="5">
        <f t="shared" si="40"/>
        <v>3.1399999999999997E-2</v>
      </c>
      <c r="E417" s="5">
        <f t="shared" si="41"/>
        <v>0.12999600000000122</v>
      </c>
      <c r="F417" s="5">
        <f t="shared" si="42"/>
        <v>4.2699960000000408</v>
      </c>
      <c r="G417" s="5">
        <f t="shared" si="45"/>
        <v>4.25</v>
      </c>
      <c r="H417" s="5">
        <f t="shared" si="44"/>
        <v>4.25</v>
      </c>
      <c r="I417" s="6">
        <f t="shared" si="43"/>
        <v>0.10999999999996035</v>
      </c>
      <c r="J417" s="8"/>
    </row>
    <row r="418" spans="1:10" x14ac:dyDescent="0.25">
      <c r="A418" s="4">
        <v>4.1500000000000403</v>
      </c>
      <c r="B418" s="5">
        <v>0.02</v>
      </c>
      <c r="C418" s="5">
        <v>1.14E-2</v>
      </c>
      <c r="D418" s="5">
        <f t="shared" si="40"/>
        <v>3.1399999999999997E-2</v>
      </c>
      <c r="E418" s="5">
        <f t="shared" si="41"/>
        <v>0.13031000000000126</v>
      </c>
      <c r="F418" s="5">
        <f t="shared" si="42"/>
        <v>4.2803100000000418</v>
      </c>
      <c r="G418" s="5">
        <f t="shared" si="45"/>
        <v>4.25</v>
      </c>
      <c r="H418" s="5">
        <f t="shared" si="44"/>
        <v>4.25</v>
      </c>
      <c r="I418" s="6">
        <f t="shared" si="43"/>
        <v>9.9999999999959677E-2</v>
      </c>
      <c r="J418" s="8"/>
    </row>
    <row r="419" spans="1:10" x14ac:dyDescent="0.25">
      <c r="A419" s="4">
        <v>4.1600000000000401</v>
      </c>
      <c r="B419" s="5">
        <v>0.02</v>
      </c>
      <c r="C419" s="5">
        <v>1.14E-2</v>
      </c>
      <c r="D419" s="5">
        <f t="shared" si="40"/>
        <v>3.1399999999999997E-2</v>
      </c>
      <c r="E419" s="5">
        <f t="shared" si="41"/>
        <v>0.13062400000000124</v>
      </c>
      <c r="F419" s="5">
        <f t="shared" si="42"/>
        <v>4.2906240000000411</v>
      </c>
      <c r="G419" s="5">
        <f t="shared" si="45"/>
        <v>4.25</v>
      </c>
      <c r="H419" s="5">
        <f t="shared" si="44"/>
        <v>4.25</v>
      </c>
      <c r="I419" s="6">
        <f t="shared" si="43"/>
        <v>8.999999999995989E-2</v>
      </c>
      <c r="J419" s="8"/>
    </row>
    <row r="420" spans="1:10" x14ac:dyDescent="0.25">
      <c r="A420" s="4">
        <v>4.1700000000000399</v>
      </c>
      <c r="B420" s="5">
        <v>0.02</v>
      </c>
      <c r="C420" s="5">
        <v>1.14E-2</v>
      </c>
      <c r="D420" s="5">
        <f t="shared" si="40"/>
        <v>3.1399999999999997E-2</v>
      </c>
      <c r="E420" s="5">
        <f t="shared" si="41"/>
        <v>0.13093800000000125</v>
      </c>
      <c r="F420" s="5">
        <f t="shared" si="42"/>
        <v>4.3009380000000412</v>
      </c>
      <c r="G420" s="5">
        <f t="shared" si="45"/>
        <v>4.3</v>
      </c>
      <c r="H420" s="5">
        <f t="shared" si="44"/>
        <v>4.3</v>
      </c>
      <c r="I420" s="6">
        <f t="shared" si="43"/>
        <v>0.12999999999995993</v>
      </c>
      <c r="J420" s="8"/>
    </row>
    <row r="421" spans="1:10" x14ac:dyDescent="0.25">
      <c r="A421" s="4">
        <v>4.1800000000000397</v>
      </c>
      <c r="B421" s="5">
        <v>0.02</v>
      </c>
      <c r="C421" s="5">
        <v>1.14E-2</v>
      </c>
      <c r="D421" s="5">
        <f t="shared" si="40"/>
        <v>3.1399999999999997E-2</v>
      </c>
      <c r="E421" s="5">
        <f t="shared" si="41"/>
        <v>0.13125200000000123</v>
      </c>
      <c r="F421" s="5">
        <f t="shared" si="42"/>
        <v>4.3112520000000405</v>
      </c>
      <c r="G421" s="5">
        <f t="shared" si="45"/>
        <v>4.3</v>
      </c>
      <c r="H421" s="5">
        <f t="shared" si="44"/>
        <v>4.3</v>
      </c>
      <c r="I421" s="6">
        <f t="shared" si="43"/>
        <v>0.11999999999996014</v>
      </c>
      <c r="J421" s="8"/>
    </row>
    <row r="422" spans="1:10" x14ac:dyDescent="0.25">
      <c r="A422" s="4">
        <v>4.1900000000000404</v>
      </c>
      <c r="B422" s="5">
        <v>0.02</v>
      </c>
      <c r="C422" s="5">
        <v>1.14E-2</v>
      </c>
      <c r="D422" s="5">
        <f t="shared" si="40"/>
        <v>3.1399999999999997E-2</v>
      </c>
      <c r="E422" s="5">
        <f t="shared" si="41"/>
        <v>0.13156600000000127</v>
      </c>
      <c r="F422" s="5">
        <f t="shared" si="42"/>
        <v>4.3215660000000415</v>
      </c>
      <c r="G422" s="5">
        <f t="shared" si="45"/>
        <v>4.3</v>
      </c>
      <c r="H422" s="5">
        <f t="shared" si="44"/>
        <v>4.3</v>
      </c>
      <c r="I422" s="6">
        <f t="shared" si="43"/>
        <v>0.10999999999995946</v>
      </c>
      <c r="J422" s="8"/>
    </row>
    <row r="423" spans="1:10" x14ac:dyDescent="0.25">
      <c r="A423" s="4">
        <v>4.2000000000000401</v>
      </c>
      <c r="B423" s="5">
        <v>0.02</v>
      </c>
      <c r="C423" s="5">
        <v>1.14E-2</v>
      </c>
      <c r="D423" s="5">
        <f t="shared" si="40"/>
        <v>3.1399999999999997E-2</v>
      </c>
      <c r="E423" s="5">
        <f t="shared" si="41"/>
        <v>0.13188000000000125</v>
      </c>
      <c r="F423" s="5">
        <f t="shared" si="42"/>
        <v>4.3318800000000417</v>
      </c>
      <c r="G423" s="5">
        <f t="shared" si="45"/>
        <v>4.3</v>
      </c>
      <c r="H423" s="5">
        <f t="shared" si="44"/>
        <v>4.3</v>
      </c>
      <c r="I423" s="6">
        <f t="shared" si="43"/>
        <v>9.9999999999959677E-2</v>
      </c>
      <c r="J423" s="8"/>
    </row>
    <row r="424" spans="1:10" x14ac:dyDescent="0.25">
      <c r="A424" s="4">
        <v>4.2100000000000399</v>
      </c>
      <c r="B424" s="5">
        <v>0.02</v>
      </c>
      <c r="C424" s="5">
        <v>1.14E-2</v>
      </c>
      <c r="D424" s="5">
        <f t="shared" si="40"/>
        <v>3.1399999999999997E-2</v>
      </c>
      <c r="E424" s="5">
        <f t="shared" si="41"/>
        <v>0.13219400000000125</v>
      </c>
      <c r="F424" s="5">
        <f t="shared" si="42"/>
        <v>4.342194000000041</v>
      </c>
      <c r="G424" s="5">
        <f t="shared" si="45"/>
        <v>4.3</v>
      </c>
      <c r="H424" s="5">
        <f t="shared" si="44"/>
        <v>4.3</v>
      </c>
      <c r="I424" s="6">
        <f t="shared" si="43"/>
        <v>8.999999999995989E-2</v>
      </c>
      <c r="J424" s="8"/>
    </row>
    <row r="425" spans="1:10" x14ac:dyDescent="0.25">
      <c r="A425" s="4">
        <v>4.2200000000000397</v>
      </c>
      <c r="B425" s="5">
        <v>0.02</v>
      </c>
      <c r="C425" s="5">
        <v>1.14E-2</v>
      </c>
      <c r="D425" s="5">
        <f t="shared" si="40"/>
        <v>3.1399999999999997E-2</v>
      </c>
      <c r="E425" s="5">
        <f t="shared" si="41"/>
        <v>0.13250800000000124</v>
      </c>
      <c r="F425" s="5">
        <f t="shared" si="42"/>
        <v>4.3525080000000411</v>
      </c>
      <c r="G425" s="5">
        <f t="shared" si="45"/>
        <v>4.3500000000000005</v>
      </c>
      <c r="H425" s="5">
        <f t="shared" si="44"/>
        <v>4.3500000000000005</v>
      </c>
      <c r="I425" s="6">
        <f t="shared" si="43"/>
        <v>0.12999999999996081</v>
      </c>
      <c r="J425" s="8"/>
    </row>
    <row r="426" spans="1:10" x14ac:dyDescent="0.25">
      <c r="A426" s="4">
        <v>4.2300000000000404</v>
      </c>
      <c r="B426" s="5">
        <v>0.02</v>
      </c>
      <c r="C426" s="5">
        <v>1.14E-2</v>
      </c>
      <c r="D426" s="5">
        <f t="shared" si="40"/>
        <v>3.1399999999999997E-2</v>
      </c>
      <c r="E426" s="5">
        <f t="shared" si="41"/>
        <v>0.13282200000000124</v>
      </c>
      <c r="F426" s="5">
        <f t="shared" si="42"/>
        <v>4.3628220000000413</v>
      </c>
      <c r="G426" s="5">
        <f t="shared" si="45"/>
        <v>4.3500000000000005</v>
      </c>
      <c r="H426" s="5">
        <f t="shared" si="44"/>
        <v>4.3500000000000005</v>
      </c>
      <c r="I426" s="6">
        <f t="shared" si="43"/>
        <v>0.11999999999996014</v>
      </c>
      <c r="J426" s="8"/>
    </row>
    <row r="427" spans="1:10" x14ac:dyDescent="0.25">
      <c r="A427" s="4">
        <v>4.2400000000000402</v>
      </c>
      <c r="B427" s="5">
        <v>0.02</v>
      </c>
      <c r="C427" s="5">
        <v>1.14E-2</v>
      </c>
      <c r="D427" s="5">
        <f t="shared" si="40"/>
        <v>3.1399999999999997E-2</v>
      </c>
      <c r="E427" s="5">
        <f t="shared" si="41"/>
        <v>0.13313600000000125</v>
      </c>
      <c r="F427" s="5">
        <f t="shared" si="42"/>
        <v>4.3731360000000414</v>
      </c>
      <c r="G427" s="5">
        <f t="shared" si="45"/>
        <v>4.3500000000000005</v>
      </c>
      <c r="H427" s="5">
        <f t="shared" si="44"/>
        <v>4.3500000000000005</v>
      </c>
      <c r="I427" s="6">
        <f t="shared" si="43"/>
        <v>0.10999999999996035</v>
      </c>
      <c r="J427" s="8"/>
    </row>
    <row r="428" spans="1:10" x14ac:dyDescent="0.25">
      <c r="A428" s="4">
        <v>4.25000000000004</v>
      </c>
      <c r="B428" s="5">
        <v>0.02</v>
      </c>
      <c r="C428" s="5">
        <v>1.14E-2</v>
      </c>
      <c r="D428" s="5">
        <f t="shared" si="40"/>
        <v>3.1399999999999997E-2</v>
      </c>
      <c r="E428" s="5">
        <f t="shared" si="41"/>
        <v>0.13345000000000123</v>
      </c>
      <c r="F428" s="5">
        <f t="shared" si="42"/>
        <v>4.3834500000000416</v>
      </c>
      <c r="G428" s="5">
        <f t="shared" si="45"/>
        <v>4.3500000000000005</v>
      </c>
      <c r="H428" s="5">
        <f t="shared" si="44"/>
        <v>4.3500000000000005</v>
      </c>
      <c r="I428" s="6">
        <f t="shared" si="43"/>
        <v>9.9999999999960565E-2</v>
      </c>
      <c r="J428" s="8"/>
    </row>
    <row r="429" spans="1:10" x14ac:dyDescent="0.25">
      <c r="A429" s="4">
        <v>4.2600000000000398</v>
      </c>
      <c r="B429" s="5">
        <v>0.02</v>
      </c>
      <c r="C429" s="5">
        <v>1.14E-2</v>
      </c>
      <c r="D429" s="5">
        <f t="shared" si="40"/>
        <v>3.1399999999999997E-2</v>
      </c>
      <c r="E429" s="5">
        <f t="shared" si="41"/>
        <v>0.13376400000000124</v>
      </c>
      <c r="F429" s="5">
        <f t="shared" si="42"/>
        <v>4.3937640000000409</v>
      </c>
      <c r="G429" s="5">
        <f t="shared" si="45"/>
        <v>4.3500000000000005</v>
      </c>
      <c r="H429" s="5">
        <f t="shared" si="44"/>
        <v>4.3500000000000005</v>
      </c>
      <c r="I429" s="6">
        <f t="shared" si="43"/>
        <v>8.9999999999960778E-2</v>
      </c>
      <c r="J429" s="8"/>
    </row>
    <row r="430" spans="1:10" x14ac:dyDescent="0.25">
      <c r="A430" s="4">
        <v>4.2700000000000404</v>
      </c>
      <c r="B430" s="5">
        <v>0.02</v>
      </c>
      <c r="C430" s="5">
        <v>1.14E-2</v>
      </c>
      <c r="D430" s="5">
        <f t="shared" si="40"/>
        <v>3.1399999999999997E-2</v>
      </c>
      <c r="E430" s="5">
        <f t="shared" si="41"/>
        <v>0.13407800000000125</v>
      </c>
      <c r="F430" s="5">
        <f t="shared" si="42"/>
        <v>4.4040780000000419</v>
      </c>
      <c r="G430" s="5">
        <f t="shared" si="45"/>
        <v>4.4000000000000004</v>
      </c>
      <c r="H430" s="5">
        <f t="shared" si="44"/>
        <v>4.4000000000000004</v>
      </c>
      <c r="I430" s="6">
        <f t="shared" si="43"/>
        <v>0.12999999999995993</v>
      </c>
      <c r="J430" s="8"/>
    </row>
    <row r="431" spans="1:10" x14ac:dyDescent="0.25">
      <c r="A431" s="4">
        <v>4.2800000000000402</v>
      </c>
      <c r="B431" s="5">
        <v>0.02</v>
      </c>
      <c r="C431" s="5">
        <v>1.14E-2</v>
      </c>
      <c r="D431" s="5">
        <f t="shared" si="40"/>
        <v>3.1399999999999997E-2</v>
      </c>
      <c r="E431" s="5">
        <f t="shared" si="41"/>
        <v>0.13439200000000126</v>
      </c>
      <c r="F431" s="5">
        <f t="shared" si="42"/>
        <v>4.4143920000000412</v>
      </c>
      <c r="G431" s="5">
        <f t="shared" si="45"/>
        <v>4.4000000000000004</v>
      </c>
      <c r="H431" s="5">
        <f t="shared" si="44"/>
        <v>4.4000000000000004</v>
      </c>
      <c r="I431" s="6">
        <f t="shared" si="43"/>
        <v>0.11999999999996014</v>
      </c>
      <c r="J431" s="8"/>
    </row>
    <row r="432" spans="1:10" x14ac:dyDescent="0.25">
      <c r="A432" s="4">
        <v>4.29000000000004</v>
      </c>
      <c r="B432" s="5">
        <v>0.02</v>
      </c>
      <c r="C432" s="5">
        <v>1.14E-2</v>
      </c>
      <c r="D432" s="5">
        <f t="shared" si="40"/>
        <v>3.1399999999999997E-2</v>
      </c>
      <c r="E432" s="5">
        <f t="shared" si="41"/>
        <v>0.13470600000000124</v>
      </c>
      <c r="F432" s="5">
        <f t="shared" si="42"/>
        <v>4.4247060000000413</v>
      </c>
      <c r="G432" s="5">
        <f t="shared" si="45"/>
        <v>4.4000000000000004</v>
      </c>
      <c r="H432" s="5">
        <f t="shared" si="44"/>
        <v>4.4000000000000004</v>
      </c>
      <c r="I432" s="6">
        <f t="shared" si="43"/>
        <v>0.10999999999996035</v>
      </c>
      <c r="J432" s="8"/>
    </row>
    <row r="433" spans="1:10" x14ac:dyDescent="0.25">
      <c r="A433" s="4">
        <v>4.3000000000000398</v>
      </c>
      <c r="B433" s="5">
        <v>0.02</v>
      </c>
      <c r="C433" s="5">
        <v>1.14E-2</v>
      </c>
      <c r="D433" s="5">
        <f t="shared" si="40"/>
        <v>3.1399999999999997E-2</v>
      </c>
      <c r="E433" s="5">
        <f t="shared" si="41"/>
        <v>0.13502000000000125</v>
      </c>
      <c r="F433" s="5">
        <f t="shared" si="42"/>
        <v>4.4350200000000406</v>
      </c>
      <c r="G433" s="5">
        <f t="shared" si="45"/>
        <v>4.4000000000000004</v>
      </c>
      <c r="H433" s="5">
        <f t="shared" si="44"/>
        <v>4.4000000000000004</v>
      </c>
      <c r="I433" s="6">
        <f t="shared" si="43"/>
        <v>9.9999999999960565E-2</v>
      </c>
      <c r="J433" s="8"/>
    </row>
    <row r="434" spans="1:10" x14ac:dyDescent="0.25">
      <c r="A434" s="4">
        <v>4.3100000000000396</v>
      </c>
      <c r="B434" s="5">
        <v>0.02</v>
      </c>
      <c r="C434" s="5">
        <v>1.14E-2</v>
      </c>
      <c r="D434" s="5">
        <f t="shared" si="40"/>
        <v>3.1399999999999997E-2</v>
      </c>
      <c r="E434" s="5">
        <f t="shared" si="41"/>
        <v>0.13533400000000123</v>
      </c>
      <c r="F434" s="5">
        <f t="shared" si="42"/>
        <v>4.4453340000000408</v>
      </c>
      <c r="G434" s="5">
        <f t="shared" si="45"/>
        <v>4.4000000000000004</v>
      </c>
      <c r="H434" s="5">
        <f t="shared" si="44"/>
        <v>4.4000000000000004</v>
      </c>
      <c r="I434" s="6">
        <f t="shared" si="43"/>
        <v>8.9999999999960778E-2</v>
      </c>
      <c r="J434" s="8"/>
    </row>
    <row r="435" spans="1:10" x14ac:dyDescent="0.25">
      <c r="A435" s="4">
        <v>4.3200000000000403</v>
      </c>
      <c r="B435" s="5">
        <v>0.02</v>
      </c>
      <c r="C435" s="5">
        <v>1.14E-2</v>
      </c>
      <c r="D435" s="5">
        <f t="shared" si="40"/>
        <v>3.1399999999999997E-2</v>
      </c>
      <c r="E435" s="5">
        <f t="shared" si="41"/>
        <v>0.13564800000000124</v>
      </c>
      <c r="F435" s="5">
        <f t="shared" si="42"/>
        <v>4.4556480000000418</v>
      </c>
      <c r="G435" s="5">
        <f t="shared" si="45"/>
        <v>4.45</v>
      </c>
      <c r="H435" s="5">
        <f t="shared" si="44"/>
        <v>4.45</v>
      </c>
      <c r="I435" s="6">
        <f t="shared" si="43"/>
        <v>0.12999999999995993</v>
      </c>
      <c r="J435" s="8"/>
    </row>
    <row r="436" spans="1:10" x14ac:dyDescent="0.25">
      <c r="A436" s="4">
        <v>4.33000000000004</v>
      </c>
      <c r="B436" s="5">
        <v>0.02</v>
      </c>
      <c r="C436" s="5">
        <v>1.14E-2</v>
      </c>
      <c r="D436" s="5">
        <f t="shared" si="40"/>
        <v>3.1399999999999997E-2</v>
      </c>
      <c r="E436" s="5">
        <f t="shared" si="41"/>
        <v>0.13596200000000125</v>
      </c>
      <c r="F436" s="5">
        <f t="shared" si="42"/>
        <v>4.4659620000000411</v>
      </c>
      <c r="G436" s="5">
        <f t="shared" si="45"/>
        <v>4.45</v>
      </c>
      <c r="H436" s="5">
        <f t="shared" si="44"/>
        <v>4.45</v>
      </c>
      <c r="I436" s="6">
        <f t="shared" si="43"/>
        <v>0.11999999999996014</v>
      </c>
      <c r="J436" s="8"/>
    </row>
    <row r="437" spans="1:10" x14ac:dyDescent="0.25">
      <c r="A437" s="4">
        <v>4.3400000000000398</v>
      </c>
      <c r="B437" s="5">
        <v>0.02</v>
      </c>
      <c r="C437" s="5">
        <v>1.14E-2</v>
      </c>
      <c r="D437" s="5">
        <f t="shared" si="40"/>
        <v>3.1399999999999997E-2</v>
      </c>
      <c r="E437" s="5">
        <f t="shared" si="41"/>
        <v>0.13627600000000123</v>
      </c>
      <c r="F437" s="5">
        <f t="shared" si="42"/>
        <v>4.4762760000000412</v>
      </c>
      <c r="G437" s="5">
        <f t="shared" si="45"/>
        <v>4.45</v>
      </c>
      <c r="H437" s="5">
        <f t="shared" si="44"/>
        <v>4.45</v>
      </c>
      <c r="I437" s="6">
        <f t="shared" si="43"/>
        <v>0.10999999999996035</v>
      </c>
      <c r="J437" s="8"/>
    </row>
    <row r="438" spans="1:10" x14ac:dyDescent="0.25">
      <c r="A438" s="4">
        <v>4.3500000000000396</v>
      </c>
      <c r="B438" s="5">
        <v>0.02</v>
      </c>
      <c r="C438" s="5">
        <v>1.14E-2</v>
      </c>
      <c r="D438" s="5">
        <f t="shared" ref="D438:D501" si="46">B438+C438</f>
        <v>3.1399999999999997E-2</v>
      </c>
      <c r="E438" s="5">
        <f t="shared" ref="E438:E501" si="47">A438*D438</f>
        <v>0.13659000000000124</v>
      </c>
      <c r="F438" s="5">
        <f t="shared" ref="F438:F501" si="48">A438+E438</f>
        <v>4.4865900000000405</v>
      </c>
      <c r="G438" s="5">
        <f t="shared" si="45"/>
        <v>4.45</v>
      </c>
      <c r="H438" s="5">
        <f t="shared" si="44"/>
        <v>4.45</v>
      </c>
      <c r="I438" s="6">
        <f t="shared" si="43"/>
        <v>9.9999999999960565E-2</v>
      </c>
      <c r="J438" s="8"/>
    </row>
    <row r="439" spans="1:10" x14ac:dyDescent="0.25">
      <c r="A439" s="4">
        <v>4.3600000000000403</v>
      </c>
      <c r="B439" s="5">
        <v>0.02</v>
      </c>
      <c r="C439" s="5">
        <v>1.14E-2</v>
      </c>
      <c r="D439" s="5">
        <f t="shared" si="46"/>
        <v>3.1399999999999997E-2</v>
      </c>
      <c r="E439" s="5">
        <f t="shared" si="47"/>
        <v>0.13690400000000125</v>
      </c>
      <c r="F439" s="5">
        <f t="shared" si="48"/>
        <v>4.4969040000000415</v>
      </c>
      <c r="G439" s="5">
        <f t="shared" si="45"/>
        <v>4.45</v>
      </c>
      <c r="H439" s="5">
        <f t="shared" si="44"/>
        <v>4.45</v>
      </c>
      <c r="I439" s="6">
        <f t="shared" si="43"/>
        <v>8.999999999995989E-2</v>
      </c>
      <c r="J439" s="8"/>
    </row>
    <row r="440" spans="1:10" x14ac:dyDescent="0.25">
      <c r="A440" s="4">
        <v>4.3700000000000401</v>
      </c>
      <c r="B440" s="5">
        <v>0.02</v>
      </c>
      <c r="C440" s="5">
        <v>1.14E-2</v>
      </c>
      <c r="D440" s="5">
        <f t="shared" si="46"/>
        <v>3.1399999999999997E-2</v>
      </c>
      <c r="E440" s="5">
        <f t="shared" si="47"/>
        <v>0.13721800000000126</v>
      </c>
      <c r="F440" s="5">
        <f t="shared" si="48"/>
        <v>4.5072180000000417</v>
      </c>
      <c r="G440" s="5">
        <f t="shared" si="45"/>
        <v>4.5</v>
      </c>
      <c r="H440" s="5">
        <f t="shared" si="44"/>
        <v>4.5</v>
      </c>
      <c r="I440" s="6">
        <f t="shared" si="43"/>
        <v>0.12999999999995993</v>
      </c>
      <c r="J440" s="8"/>
    </row>
    <row r="441" spans="1:10" x14ac:dyDescent="0.25">
      <c r="A441" s="4">
        <v>4.3800000000000399</v>
      </c>
      <c r="B441" s="5">
        <v>0.02</v>
      </c>
      <c r="C441" s="5">
        <v>1.14E-2</v>
      </c>
      <c r="D441" s="5">
        <f t="shared" si="46"/>
        <v>3.1399999999999997E-2</v>
      </c>
      <c r="E441" s="5">
        <f t="shared" si="47"/>
        <v>0.13753200000000124</v>
      </c>
      <c r="F441" s="5">
        <f t="shared" si="48"/>
        <v>4.517532000000041</v>
      </c>
      <c r="G441" s="5">
        <f t="shared" si="45"/>
        <v>4.5</v>
      </c>
      <c r="H441" s="5">
        <f t="shared" si="44"/>
        <v>4.5</v>
      </c>
      <c r="I441" s="6">
        <f t="shared" si="43"/>
        <v>0.11999999999996014</v>
      </c>
      <c r="J441" s="8"/>
    </row>
    <row r="442" spans="1:10" x14ac:dyDescent="0.25">
      <c r="A442" s="4">
        <v>4.3900000000000503</v>
      </c>
      <c r="B442" s="5">
        <v>0.02</v>
      </c>
      <c r="C442" s="5">
        <v>1.14E-2</v>
      </c>
      <c r="D442" s="5">
        <f t="shared" si="46"/>
        <v>3.1399999999999997E-2</v>
      </c>
      <c r="E442" s="5">
        <f t="shared" si="47"/>
        <v>0.13784600000000158</v>
      </c>
      <c r="F442" s="5">
        <f t="shared" si="48"/>
        <v>4.5278460000000518</v>
      </c>
      <c r="G442" s="5">
        <f t="shared" si="45"/>
        <v>4.5</v>
      </c>
      <c r="H442" s="5">
        <f t="shared" si="44"/>
        <v>4.5</v>
      </c>
      <c r="I442" s="6">
        <f t="shared" si="43"/>
        <v>0.10999999999994969</v>
      </c>
      <c r="J442" s="8"/>
    </row>
    <row r="443" spans="1:10" x14ac:dyDescent="0.25">
      <c r="A443" s="4">
        <v>4.4000000000000501</v>
      </c>
      <c r="B443" s="5">
        <v>0.02</v>
      </c>
      <c r="C443" s="5">
        <v>1.14E-2</v>
      </c>
      <c r="D443" s="5">
        <f t="shared" si="46"/>
        <v>3.1399999999999997E-2</v>
      </c>
      <c r="E443" s="5">
        <f t="shared" si="47"/>
        <v>0.13816000000000156</v>
      </c>
      <c r="F443" s="5">
        <f t="shared" si="48"/>
        <v>4.5381600000000519</v>
      </c>
      <c r="G443" s="5">
        <f t="shared" si="45"/>
        <v>4.5</v>
      </c>
      <c r="H443" s="5">
        <f t="shared" si="44"/>
        <v>4.5</v>
      </c>
      <c r="I443" s="6">
        <f t="shared" si="43"/>
        <v>9.9999999999949907E-2</v>
      </c>
      <c r="J443" s="8"/>
    </row>
    <row r="444" spans="1:10" x14ac:dyDescent="0.25">
      <c r="A444" s="4">
        <v>4.4100000000000499</v>
      </c>
      <c r="B444" s="5">
        <v>0.02</v>
      </c>
      <c r="C444" s="5">
        <v>1.14E-2</v>
      </c>
      <c r="D444" s="5">
        <f t="shared" si="46"/>
        <v>3.1399999999999997E-2</v>
      </c>
      <c r="E444" s="5">
        <f t="shared" si="47"/>
        <v>0.13847400000000157</v>
      </c>
      <c r="F444" s="5">
        <f t="shared" si="48"/>
        <v>4.5484740000000512</v>
      </c>
      <c r="G444" s="5">
        <f t="shared" si="45"/>
        <v>4.5</v>
      </c>
      <c r="H444" s="5">
        <f t="shared" si="44"/>
        <v>4.5</v>
      </c>
      <c r="I444" s="6">
        <f t="shared" si="43"/>
        <v>8.999999999995012E-2</v>
      </c>
      <c r="J444" s="8"/>
    </row>
    <row r="445" spans="1:10" x14ac:dyDescent="0.25">
      <c r="A445" s="4">
        <v>4.4200000000000497</v>
      </c>
      <c r="B445" s="5">
        <v>0.02</v>
      </c>
      <c r="C445" s="5">
        <v>1.14E-2</v>
      </c>
      <c r="D445" s="5">
        <f t="shared" si="46"/>
        <v>3.1399999999999997E-2</v>
      </c>
      <c r="E445" s="5">
        <f t="shared" si="47"/>
        <v>0.13878800000000155</v>
      </c>
      <c r="F445" s="5">
        <f t="shared" si="48"/>
        <v>4.5587880000000514</v>
      </c>
      <c r="G445" s="5">
        <f t="shared" si="45"/>
        <v>4.55</v>
      </c>
      <c r="H445" s="5">
        <f t="shared" si="44"/>
        <v>4.55</v>
      </c>
      <c r="I445" s="6">
        <f t="shared" si="43"/>
        <v>0.12999999999995016</v>
      </c>
      <c r="J445" s="8"/>
    </row>
    <row r="446" spans="1:10" x14ac:dyDescent="0.25">
      <c r="A446" s="4">
        <v>4.4300000000000503</v>
      </c>
      <c r="B446" s="5">
        <v>0.02</v>
      </c>
      <c r="C446" s="5">
        <v>1.14E-2</v>
      </c>
      <c r="D446" s="5">
        <f t="shared" si="46"/>
        <v>3.1399999999999997E-2</v>
      </c>
      <c r="E446" s="5">
        <f t="shared" si="47"/>
        <v>0.13910200000000156</v>
      </c>
      <c r="F446" s="5">
        <f t="shared" si="48"/>
        <v>4.5691020000000515</v>
      </c>
      <c r="G446" s="5">
        <f t="shared" si="45"/>
        <v>4.55</v>
      </c>
      <c r="H446" s="5">
        <f t="shared" si="44"/>
        <v>4.55</v>
      </c>
      <c r="I446" s="6">
        <f t="shared" si="43"/>
        <v>0.11999999999994948</v>
      </c>
      <c r="J446" s="8"/>
    </row>
    <row r="447" spans="1:10" x14ac:dyDescent="0.25">
      <c r="A447" s="4">
        <v>4.4400000000000501</v>
      </c>
      <c r="B447" s="5">
        <v>0.02</v>
      </c>
      <c r="C447" s="5">
        <v>1.14E-2</v>
      </c>
      <c r="D447" s="5">
        <f t="shared" si="46"/>
        <v>3.1399999999999997E-2</v>
      </c>
      <c r="E447" s="5">
        <f t="shared" si="47"/>
        <v>0.13941600000000157</v>
      </c>
      <c r="F447" s="5">
        <f t="shared" si="48"/>
        <v>4.5794160000000517</v>
      </c>
      <c r="G447" s="5">
        <f t="shared" si="45"/>
        <v>4.55</v>
      </c>
      <c r="H447" s="5">
        <f t="shared" si="44"/>
        <v>4.55</v>
      </c>
      <c r="I447" s="6">
        <f t="shared" si="43"/>
        <v>0.10999999999994969</v>
      </c>
      <c r="J447" s="8"/>
    </row>
    <row r="448" spans="1:10" x14ac:dyDescent="0.25">
      <c r="A448" s="4">
        <v>4.4500000000000499</v>
      </c>
      <c r="B448" s="5">
        <v>0.02</v>
      </c>
      <c r="C448" s="5">
        <v>1.14E-2</v>
      </c>
      <c r="D448" s="5">
        <f t="shared" si="46"/>
        <v>3.1399999999999997E-2</v>
      </c>
      <c r="E448" s="5">
        <f t="shared" si="47"/>
        <v>0.13973000000000155</v>
      </c>
      <c r="F448" s="5">
        <f t="shared" si="48"/>
        <v>4.5897300000000518</v>
      </c>
      <c r="G448" s="5">
        <f t="shared" si="45"/>
        <v>4.55</v>
      </c>
      <c r="H448" s="5">
        <f t="shared" si="44"/>
        <v>4.55</v>
      </c>
      <c r="I448" s="6">
        <f t="shared" si="43"/>
        <v>9.9999999999949907E-2</v>
      </c>
      <c r="J448" s="8"/>
    </row>
    <row r="449" spans="1:10" x14ac:dyDescent="0.25">
      <c r="A449" s="4">
        <v>4.4600000000000497</v>
      </c>
      <c r="B449" s="5">
        <v>0.02</v>
      </c>
      <c r="C449" s="5">
        <v>1.14E-2</v>
      </c>
      <c r="D449" s="5">
        <f t="shared" si="46"/>
        <v>3.1399999999999997E-2</v>
      </c>
      <c r="E449" s="5">
        <f t="shared" si="47"/>
        <v>0.14004400000000156</v>
      </c>
      <c r="F449" s="5">
        <f t="shared" si="48"/>
        <v>4.6000440000000511</v>
      </c>
      <c r="G449" s="5">
        <f t="shared" si="45"/>
        <v>4.6000000000000005</v>
      </c>
      <c r="H449" s="5">
        <f t="shared" si="44"/>
        <v>4.6000000000000005</v>
      </c>
      <c r="I449" s="6">
        <f t="shared" si="43"/>
        <v>0.13999999999995083</v>
      </c>
      <c r="J449" s="8"/>
    </row>
    <row r="450" spans="1:10" x14ac:dyDescent="0.25">
      <c r="A450" s="4">
        <v>4.4700000000000504</v>
      </c>
      <c r="B450" s="5">
        <v>0.02</v>
      </c>
      <c r="C450" s="5">
        <v>1.14E-2</v>
      </c>
      <c r="D450" s="5">
        <f t="shared" si="46"/>
        <v>3.1399999999999997E-2</v>
      </c>
      <c r="E450" s="5">
        <f t="shared" si="47"/>
        <v>0.14035800000000156</v>
      </c>
      <c r="F450" s="5">
        <f t="shared" si="48"/>
        <v>4.6103580000000521</v>
      </c>
      <c r="G450" s="5">
        <f t="shared" si="45"/>
        <v>4.6000000000000005</v>
      </c>
      <c r="H450" s="5">
        <f t="shared" si="44"/>
        <v>4.6000000000000005</v>
      </c>
      <c r="I450" s="6">
        <f t="shared" ref="I450:I503" si="49">H450-A450</f>
        <v>0.12999999999995016</v>
      </c>
      <c r="J450" s="8"/>
    </row>
    <row r="451" spans="1:10" x14ac:dyDescent="0.25">
      <c r="A451" s="4">
        <v>4.4800000000000502</v>
      </c>
      <c r="B451" s="5">
        <v>0.02</v>
      </c>
      <c r="C451" s="5">
        <v>1.14E-2</v>
      </c>
      <c r="D451" s="5">
        <f t="shared" si="46"/>
        <v>3.1399999999999997E-2</v>
      </c>
      <c r="E451" s="5">
        <f t="shared" si="47"/>
        <v>0.14067200000000157</v>
      </c>
      <c r="F451" s="5">
        <f t="shared" si="48"/>
        <v>4.6206720000000514</v>
      </c>
      <c r="G451" s="5">
        <f t="shared" si="45"/>
        <v>4.6000000000000005</v>
      </c>
      <c r="H451" s="5">
        <f t="shared" si="44"/>
        <v>4.6000000000000005</v>
      </c>
      <c r="I451" s="6">
        <f t="shared" si="49"/>
        <v>0.11999999999995037</v>
      </c>
      <c r="J451" s="8"/>
    </row>
    <row r="452" spans="1:10" x14ac:dyDescent="0.25">
      <c r="A452" s="4">
        <v>4.49000000000005</v>
      </c>
      <c r="B452" s="5">
        <v>0.02</v>
      </c>
      <c r="C452" s="5">
        <v>1.14E-2</v>
      </c>
      <c r="D452" s="5">
        <f t="shared" si="46"/>
        <v>3.1399999999999997E-2</v>
      </c>
      <c r="E452" s="5">
        <f t="shared" si="47"/>
        <v>0.14098600000000155</v>
      </c>
      <c r="F452" s="5">
        <f t="shared" si="48"/>
        <v>4.6309860000000516</v>
      </c>
      <c r="G452" s="5">
        <f t="shared" si="45"/>
        <v>4.6000000000000005</v>
      </c>
      <c r="H452" s="5">
        <f t="shared" ref="H452:H503" si="50">IF((FLOOR(G452,0.05))&lt;A452,A452,FLOOR(G452,0.05))</f>
        <v>4.6000000000000005</v>
      </c>
      <c r="I452" s="6">
        <f t="shared" si="49"/>
        <v>0.10999999999995058</v>
      </c>
      <c r="J452" s="8"/>
    </row>
    <row r="453" spans="1:10" x14ac:dyDescent="0.25">
      <c r="A453" s="4">
        <v>4.5000000000000497</v>
      </c>
      <c r="B453" s="5">
        <v>0.02</v>
      </c>
      <c r="C453" s="5">
        <v>1.14E-2</v>
      </c>
      <c r="D453" s="5">
        <f t="shared" si="46"/>
        <v>3.1399999999999997E-2</v>
      </c>
      <c r="E453" s="5">
        <f t="shared" si="47"/>
        <v>0.14130000000000156</v>
      </c>
      <c r="F453" s="5">
        <f t="shared" si="48"/>
        <v>4.6413000000000517</v>
      </c>
      <c r="G453" s="5">
        <f t="shared" si="45"/>
        <v>4.6000000000000005</v>
      </c>
      <c r="H453" s="5">
        <f t="shared" si="50"/>
        <v>4.6000000000000005</v>
      </c>
      <c r="I453" s="6">
        <f t="shared" si="49"/>
        <v>9.9999999999950795E-2</v>
      </c>
      <c r="J453" s="8"/>
    </row>
    <row r="454" spans="1:10" x14ac:dyDescent="0.25">
      <c r="A454" s="4">
        <v>4.5100000000000504</v>
      </c>
      <c r="B454" s="5">
        <v>0.02</v>
      </c>
      <c r="C454" s="5">
        <v>1.14E-2</v>
      </c>
      <c r="D454" s="5">
        <f t="shared" si="46"/>
        <v>3.1399999999999997E-2</v>
      </c>
      <c r="E454" s="5">
        <f t="shared" si="47"/>
        <v>0.14161400000000157</v>
      </c>
      <c r="F454" s="5">
        <f t="shared" si="48"/>
        <v>4.6516140000000519</v>
      </c>
      <c r="G454" s="5">
        <f t="shared" si="45"/>
        <v>4.6500000000000004</v>
      </c>
      <c r="H454" s="5">
        <f t="shared" si="50"/>
        <v>4.6500000000000004</v>
      </c>
      <c r="I454" s="6">
        <f t="shared" si="49"/>
        <v>0.13999999999994994</v>
      </c>
      <c r="J454" s="8"/>
    </row>
    <row r="455" spans="1:10" x14ac:dyDescent="0.25">
      <c r="A455" s="4">
        <v>4.5200000000000502</v>
      </c>
      <c r="B455" s="5">
        <v>0.02</v>
      </c>
      <c r="C455" s="5">
        <v>1.14E-2</v>
      </c>
      <c r="D455" s="5">
        <f t="shared" si="46"/>
        <v>3.1399999999999997E-2</v>
      </c>
      <c r="E455" s="5">
        <f t="shared" si="47"/>
        <v>0.14192800000000155</v>
      </c>
      <c r="F455" s="5">
        <f t="shared" si="48"/>
        <v>4.661928000000052</v>
      </c>
      <c r="G455" s="5">
        <f t="shared" si="45"/>
        <v>4.6500000000000004</v>
      </c>
      <c r="H455" s="5">
        <f t="shared" si="50"/>
        <v>4.6500000000000004</v>
      </c>
      <c r="I455" s="6">
        <f t="shared" si="49"/>
        <v>0.12999999999995016</v>
      </c>
      <c r="J455" s="8"/>
    </row>
    <row r="456" spans="1:10" x14ac:dyDescent="0.25">
      <c r="A456" s="4">
        <v>4.53000000000005</v>
      </c>
      <c r="B456" s="5">
        <v>0.02</v>
      </c>
      <c r="C456" s="5">
        <v>1.14E-2</v>
      </c>
      <c r="D456" s="5">
        <f t="shared" si="46"/>
        <v>3.1399999999999997E-2</v>
      </c>
      <c r="E456" s="5">
        <f t="shared" si="47"/>
        <v>0.14224200000000156</v>
      </c>
      <c r="F456" s="5">
        <f t="shared" si="48"/>
        <v>4.6722420000000513</v>
      </c>
      <c r="G456" s="5">
        <f t="shared" si="45"/>
        <v>4.6500000000000004</v>
      </c>
      <c r="H456" s="5">
        <f t="shared" si="50"/>
        <v>4.6500000000000004</v>
      </c>
      <c r="I456" s="6">
        <f t="shared" si="49"/>
        <v>0.11999999999995037</v>
      </c>
      <c r="J456" s="8"/>
    </row>
    <row r="457" spans="1:10" x14ac:dyDescent="0.25">
      <c r="A457" s="4">
        <v>4.5400000000000498</v>
      </c>
      <c r="B457" s="5">
        <v>0.02</v>
      </c>
      <c r="C457" s="5">
        <v>1.14E-2</v>
      </c>
      <c r="D457" s="5">
        <f t="shared" si="46"/>
        <v>3.1399999999999997E-2</v>
      </c>
      <c r="E457" s="5">
        <f t="shared" si="47"/>
        <v>0.14255600000000154</v>
      </c>
      <c r="F457" s="5">
        <f t="shared" si="48"/>
        <v>4.6825560000000515</v>
      </c>
      <c r="G457" s="5">
        <f t="shared" si="45"/>
        <v>4.6500000000000004</v>
      </c>
      <c r="H457" s="5">
        <f t="shared" si="50"/>
        <v>4.6500000000000004</v>
      </c>
      <c r="I457" s="6">
        <f t="shared" si="49"/>
        <v>0.10999999999995058</v>
      </c>
      <c r="J457" s="8"/>
    </row>
    <row r="458" spans="1:10" x14ac:dyDescent="0.25">
      <c r="A458" s="4">
        <v>4.5500000000000496</v>
      </c>
      <c r="B458" s="5">
        <v>0.02</v>
      </c>
      <c r="C458" s="5">
        <v>1.14E-2</v>
      </c>
      <c r="D458" s="5">
        <f t="shared" si="46"/>
        <v>3.1399999999999997E-2</v>
      </c>
      <c r="E458" s="5">
        <f t="shared" si="47"/>
        <v>0.14287000000000155</v>
      </c>
      <c r="F458" s="5">
        <f t="shared" si="48"/>
        <v>4.6928700000000507</v>
      </c>
      <c r="G458" s="5">
        <f t="shared" si="45"/>
        <v>4.6500000000000004</v>
      </c>
      <c r="H458" s="5">
        <f t="shared" si="50"/>
        <v>4.6500000000000004</v>
      </c>
      <c r="I458" s="6">
        <f t="shared" si="49"/>
        <v>9.9999999999950795E-2</v>
      </c>
      <c r="J458" s="8"/>
    </row>
    <row r="459" spans="1:10" x14ac:dyDescent="0.25">
      <c r="A459" s="4">
        <v>4.5600000000000502</v>
      </c>
      <c r="B459" s="5">
        <v>0.02</v>
      </c>
      <c r="C459" s="5">
        <v>1.14E-2</v>
      </c>
      <c r="D459" s="5">
        <f t="shared" si="46"/>
        <v>3.1399999999999997E-2</v>
      </c>
      <c r="E459" s="5">
        <f t="shared" si="47"/>
        <v>0.14318400000000156</v>
      </c>
      <c r="F459" s="5">
        <f t="shared" si="48"/>
        <v>4.7031840000000518</v>
      </c>
      <c r="G459" s="5">
        <f t="shared" si="45"/>
        <v>4.7</v>
      </c>
      <c r="H459" s="5">
        <f t="shared" si="50"/>
        <v>4.7</v>
      </c>
      <c r="I459" s="6">
        <f t="shared" si="49"/>
        <v>0.13999999999994994</v>
      </c>
      <c r="J459" s="8"/>
    </row>
    <row r="460" spans="1:10" x14ac:dyDescent="0.25">
      <c r="A460" s="4">
        <v>4.57000000000005</v>
      </c>
      <c r="B460" s="5">
        <v>0.02</v>
      </c>
      <c r="C460" s="5">
        <v>1.14E-2</v>
      </c>
      <c r="D460" s="5">
        <f t="shared" si="46"/>
        <v>3.1399999999999997E-2</v>
      </c>
      <c r="E460" s="5">
        <f t="shared" si="47"/>
        <v>0.14349800000000157</v>
      </c>
      <c r="F460" s="5">
        <f t="shared" si="48"/>
        <v>4.7134980000000519</v>
      </c>
      <c r="G460" s="5">
        <f t="shared" si="45"/>
        <v>4.7</v>
      </c>
      <c r="H460" s="5">
        <f t="shared" si="50"/>
        <v>4.7</v>
      </c>
      <c r="I460" s="6">
        <f t="shared" si="49"/>
        <v>0.12999999999995016</v>
      </c>
      <c r="J460" s="8"/>
    </row>
    <row r="461" spans="1:10" x14ac:dyDescent="0.25">
      <c r="A461" s="4">
        <v>4.5800000000000498</v>
      </c>
      <c r="B461" s="5">
        <v>0.02</v>
      </c>
      <c r="C461" s="5">
        <v>1.14E-2</v>
      </c>
      <c r="D461" s="5">
        <f t="shared" si="46"/>
        <v>3.1399999999999997E-2</v>
      </c>
      <c r="E461" s="5">
        <f t="shared" si="47"/>
        <v>0.14381200000000155</v>
      </c>
      <c r="F461" s="5">
        <f t="shared" si="48"/>
        <v>4.7238120000000512</v>
      </c>
      <c r="G461" s="5">
        <f t="shared" si="45"/>
        <v>4.7</v>
      </c>
      <c r="H461" s="5">
        <f t="shared" si="50"/>
        <v>4.7</v>
      </c>
      <c r="I461" s="6">
        <f t="shared" si="49"/>
        <v>0.11999999999995037</v>
      </c>
      <c r="J461" s="8"/>
    </row>
    <row r="462" spans="1:10" x14ac:dyDescent="0.25">
      <c r="A462" s="4">
        <v>4.5900000000000496</v>
      </c>
      <c r="B462" s="5">
        <v>0.02</v>
      </c>
      <c r="C462" s="5">
        <v>1.14E-2</v>
      </c>
      <c r="D462" s="5">
        <f t="shared" si="46"/>
        <v>3.1399999999999997E-2</v>
      </c>
      <c r="E462" s="5">
        <f t="shared" si="47"/>
        <v>0.14412600000000156</v>
      </c>
      <c r="F462" s="5">
        <f t="shared" si="48"/>
        <v>4.7341260000000513</v>
      </c>
      <c r="G462" s="5">
        <f t="shared" si="45"/>
        <v>4.7</v>
      </c>
      <c r="H462" s="5">
        <f t="shared" si="50"/>
        <v>4.7</v>
      </c>
      <c r="I462" s="6">
        <f t="shared" si="49"/>
        <v>0.10999999999995058</v>
      </c>
      <c r="J462" s="8"/>
    </row>
    <row r="463" spans="1:10" x14ac:dyDescent="0.25">
      <c r="A463" s="4">
        <v>4.6000000000000503</v>
      </c>
      <c r="B463" s="5">
        <v>0.02</v>
      </c>
      <c r="C463" s="5">
        <v>1.14E-2</v>
      </c>
      <c r="D463" s="5">
        <f t="shared" si="46"/>
        <v>3.1399999999999997E-2</v>
      </c>
      <c r="E463" s="5">
        <f t="shared" si="47"/>
        <v>0.14444000000000157</v>
      </c>
      <c r="F463" s="5">
        <f t="shared" si="48"/>
        <v>4.7444400000000515</v>
      </c>
      <c r="G463" s="5">
        <f t="shared" si="45"/>
        <v>4.7</v>
      </c>
      <c r="H463" s="5">
        <f t="shared" si="50"/>
        <v>4.7</v>
      </c>
      <c r="I463" s="6">
        <f t="shared" si="49"/>
        <v>9.9999999999949907E-2</v>
      </c>
      <c r="J463" s="8"/>
    </row>
    <row r="464" spans="1:10" x14ac:dyDescent="0.25">
      <c r="A464" s="4">
        <v>4.6100000000000501</v>
      </c>
      <c r="B464" s="5">
        <v>0.02</v>
      </c>
      <c r="C464" s="5">
        <v>1.14E-2</v>
      </c>
      <c r="D464" s="5">
        <f t="shared" si="46"/>
        <v>3.1399999999999997E-2</v>
      </c>
      <c r="E464" s="5">
        <f t="shared" si="47"/>
        <v>0.14475400000000155</v>
      </c>
      <c r="F464" s="5">
        <f t="shared" si="48"/>
        <v>4.7547540000000517</v>
      </c>
      <c r="G464" s="5">
        <f t="shared" si="45"/>
        <v>4.75</v>
      </c>
      <c r="H464" s="5">
        <f t="shared" si="50"/>
        <v>4.75</v>
      </c>
      <c r="I464" s="6">
        <f t="shared" si="49"/>
        <v>0.13999999999994994</v>
      </c>
      <c r="J464" s="8"/>
    </row>
    <row r="465" spans="1:10" x14ac:dyDescent="0.25">
      <c r="A465" s="4">
        <v>4.6200000000000498</v>
      </c>
      <c r="B465" s="5">
        <v>0.02</v>
      </c>
      <c r="C465" s="5">
        <v>1.14E-2</v>
      </c>
      <c r="D465" s="5">
        <f t="shared" si="46"/>
        <v>3.1399999999999997E-2</v>
      </c>
      <c r="E465" s="5">
        <f t="shared" si="47"/>
        <v>0.14506800000000156</v>
      </c>
      <c r="F465" s="5">
        <f t="shared" si="48"/>
        <v>4.7650680000000518</v>
      </c>
      <c r="G465" s="5">
        <f t="shared" si="45"/>
        <v>4.75</v>
      </c>
      <c r="H465" s="5">
        <f t="shared" si="50"/>
        <v>4.75</v>
      </c>
      <c r="I465" s="6">
        <f t="shared" si="49"/>
        <v>0.12999999999995016</v>
      </c>
      <c r="J465" s="8"/>
    </row>
    <row r="466" spans="1:10" x14ac:dyDescent="0.25">
      <c r="A466" s="4">
        <v>4.6300000000000496</v>
      </c>
      <c r="B466" s="5">
        <v>0.02</v>
      </c>
      <c r="C466" s="5">
        <v>1.14E-2</v>
      </c>
      <c r="D466" s="5">
        <f t="shared" si="46"/>
        <v>3.1399999999999997E-2</v>
      </c>
      <c r="E466" s="5">
        <f t="shared" si="47"/>
        <v>0.14538200000000154</v>
      </c>
      <c r="F466" s="5">
        <f t="shared" si="48"/>
        <v>4.7753820000000511</v>
      </c>
      <c r="G466" s="5">
        <f t="shared" ref="G466:G503" si="51">FLOOR(F466,0.05)</f>
        <v>4.75</v>
      </c>
      <c r="H466" s="5">
        <f t="shared" si="50"/>
        <v>4.75</v>
      </c>
      <c r="I466" s="6">
        <f t="shared" si="49"/>
        <v>0.11999999999995037</v>
      </c>
      <c r="J466" s="8"/>
    </row>
    <row r="467" spans="1:10" x14ac:dyDescent="0.25">
      <c r="A467" s="4">
        <v>4.6400000000000503</v>
      </c>
      <c r="B467" s="5">
        <v>0.02</v>
      </c>
      <c r="C467" s="5">
        <v>1.14E-2</v>
      </c>
      <c r="D467" s="5">
        <f t="shared" si="46"/>
        <v>3.1399999999999997E-2</v>
      </c>
      <c r="E467" s="5">
        <f t="shared" si="47"/>
        <v>0.14569600000000157</v>
      </c>
      <c r="F467" s="5">
        <f t="shared" si="48"/>
        <v>4.7856960000000521</v>
      </c>
      <c r="G467" s="5">
        <f t="shared" si="51"/>
        <v>4.75</v>
      </c>
      <c r="H467" s="5">
        <f t="shared" si="50"/>
        <v>4.75</v>
      </c>
      <c r="I467" s="6">
        <f t="shared" si="49"/>
        <v>0.10999999999994969</v>
      </c>
      <c r="J467" s="8"/>
    </row>
    <row r="468" spans="1:10" x14ac:dyDescent="0.25">
      <c r="A468" s="4">
        <v>4.6500000000000501</v>
      </c>
      <c r="B468" s="5">
        <v>0.02</v>
      </c>
      <c r="C468" s="5">
        <v>1.14E-2</v>
      </c>
      <c r="D468" s="5">
        <f t="shared" si="46"/>
        <v>3.1399999999999997E-2</v>
      </c>
      <c r="E468" s="5">
        <f t="shared" si="47"/>
        <v>0.14601000000000156</v>
      </c>
      <c r="F468" s="5">
        <f t="shared" si="48"/>
        <v>4.7960100000000514</v>
      </c>
      <c r="G468" s="5">
        <f t="shared" si="51"/>
        <v>4.75</v>
      </c>
      <c r="H468" s="5">
        <f t="shared" si="50"/>
        <v>4.75</v>
      </c>
      <c r="I468" s="6">
        <f t="shared" si="49"/>
        <v>9.9999999999949907E-2</v>
      </c>
      <c r="J468" s="8"/>
    </row>
    <row r="469" spans="1:10" x14ac:dyDescent="0.25">
      <c r="A469" s="4">
        <v>4.6600000000000499</v>
      </c>
      <c r="B469" s="5">
        <v>0.02</v>
      </c>
      <c r="C469" s="5">
        <v>1.14E-2</v>
      </c>
      <c r="D469" s="5">
        <f t="shared" si="46"/>
        <v>3.1399999999999997E-2</v>
      </c>
      <c r="E469" s="5">
        <f t="shared" si="47"/>
        <v>0.14632400000000156</v>
      </c>
      <c r="F469" s="5">
        <f t="shared" si="48"/>
        <v>4.8063240000000516</v>
      </c>
      <c r="G469" s="5">
        <f t="shared" si="51"/>
        <v>4.8000000000000007</v>
      </c>
      <c r="H469" s="5">
        <f t="shared" si="50"/>
        <v>4.8000000000000007</v>
      </c>
      <c r="I469" s="6">
        <f t="shared" si="49"/>
        <v>0.13999999999995083</v>
      </c>
      <c r="J469" s="8"/>
    </row>
    <row r="470" spans="1:10" x14ac:dyDescent="0.25">
      <c r="A470" s="4">
        <v>4.6700000000000497</v>
      </c>
      <c r="B470" s="5">
        <v>0.02</v>
      </c>
      <c r="C470" s="5">
        <v>1.14E-2</v>
      </c>
      <c r="D470" s="5">
        <f t="shared" si="46"/>
        <v>3.1399999999999997E-2</v>
      </c>
      <c r="E470" s="5">
        <f t="shared" si="47"/>
        <v>0.14663800000000154</v>
      </c>
      <c r="F470" s="5">
        <f t="shared" si="48"/>
        <v>4.8166380000000508</v>
      </c>
      <c r="G470" s="5">
        <f t="shared" si="51"/>
        <v>4.8000000000000007</v>
      </c>
      <c r="H470" s="5">
        <f t="shared" si="50"/>
        <v>4.8000000000000007</v>
      </c>
      <c r="I470" s="6">
        <f t="shared" si="49"/>
        <v>0.12999999999995104</v>
      </c>
      <c r="J470" s="8"/>
    </row>
    <row r="471" spans="1:10" x14ac:dyDescent="0.25">
      <c r="A471" s="4">
        <v>4.6800000000000503</v>
      </c>
      <c r="B471" s="5">
        <v>0.02</v>
      </c>
      <c r="C471" s="5">
        <v>1.14E-2</v>
      </c>
      <c r="D471" s="5">
        <f t="shared" si="46"/>
        <v>3.1399999999999997E-2</v>
      </c>
      <c r="E471" s="5">
        <f t="shared" si="47"/>
        <v>0.14695200000000158</v>
      </c>
      <c r="F471" s="5">
        <f t="shared" si="48"/>
        <v>4.8269520000000519</v>
      </c>
      <c r="G471" s="5">
        <f t="shared" si="51"/>
        <v>4.8000000000000007</v>
      </c>
      <c r="H471" s="5">
        <f t="shared" si="50"/>
        <v>4.8000000000000007</v>
      </c>
      <c r="I471" s="6">
        <f t="shared" si="49"/>
        <v>0.11999999999995037</v>
      </c>
      <c r="J471" s="8"/>
    </row>
    <row r="472" spans="1:10" x14ac:dyDescent="0.25">
      <c r="A472" s="4">
        <v>4.6900000000000501</v>
      </c>
      <c r="B472" s="5">
        <v>0.02</v>
      </c>
      <c r="C472" s="5">
        <v>1.14E-2</v>
      </c>
      <c r="D472" s="5">
        <f t="shared" si="46"/>
        <v>3.1399999999999997E-2</v>
      </c>
      <c r="E472" s="5">
        <f t="shared" si="47"/>
        <v>0.14726600000000156</v>
      </c>
      <c r="F472" s="5">
        <f t="shared" si="48"/>
        <v>4.837266000000052</v>
      </c>
      <c r="G472" s="5">
        <f t="shared" si="51"/>
        <v>4.8000000000000007</v>
      </c>
      <c r="H472" s="5">
        <f t="shared" si="50"/>
        <v>4.8000000000000007</v>
      </c>
      <c r="I472" s="6">
        <f t="shared" si="49"/>
        <v>0.10999999999995058</v>
      </c>
      <c r="J472" s="8"/>
    </row>
    <row r="473" spans="1:10" x14ac:dyDescent="0.25">
      <c r="A473" s="4">
        <v>4.7000000000000499</v>
      </c>
      <c r="B473" s="5">
        <v>0.02</v>
      </c>
      <c r="C473" s="5">
        <v>1.14E-2</v>
      </c>
      <c r="D473" s="5">
        <f t="shared" si="46"/>
        <v>3.1399999999999997E-2</v>
      </c>
      <c r="E473" s="5">
        <f t="shared" si="47"/>
        <v>0.14758000000000154</v>
      </c>
      <c r="F473" s="5">
        <f t="shared" si="48"/>
        <v>4.8475800000000513</v>
      </c>
      <c r="G473" s="5">
        <f t="shared" si="51"/>
        <v>4.8000000000000007</v>
      </c>
      <c r="H473" s="5">
        <f t="shared" si="50"/>
        <v>4.8000000000000007</v>
      </c>
      <c r="I473" s="6">
        <f t="shared" si="49"/>
        <v>9.9999999999950795E-2</v>
      </c>
      <c r="J473" s="8"/>
    </row>
    <row r="474" spans="1:10" x14ac:dyDescent="0.25">
      <c r="A474" s="4">
        <v>4.7100000000000497</v>
      </c>
      <c r="B474" s="5">
        <v>0.02</v>
      </c>
      <c r="C474" s="5">
        <v>1.14E-2</v>
      </c>
      <c r="D474" s="5">
        <f t="shared" si="46"/>
        <v>3.1399999999999997E-2</v>
      </c>
      <c r="E474" s="5">
        <f t="shared" si="47"/>
        <v>0.14789400000000155</v>
      </c>
      <c r="F474" s="5">
        <f t="shared" si="48"/>
        <v>4.8578940000000514</v>
      </c>
      <c r="G474" s="5">
        <f t="shared" si="51"/>
        <v>4.8500000000000005</v>
      </c>
      <c r="H474" s="5">
        <f t="shared" si="50"/>
        <v>4.8500000000000005</v>
      </c>
      <c r="I474" s="6">
        <f t="shared" si="49"/>
        <v>0.13999999999995083</v>
      </c>
      <c r="J474" s="8"/>
    </row>
    <row r="475" spans="1:10" x14ac:dyDescent="0.25">
      <c r="A475" s="4">
        <v>4.7200000000000504</v>
      </c>
      <c r="B475" s="5">
        <v>0.02</v>
      </c>
      <c r="C475" s="5">
        <v>1.14E-2</v>
      </c>
      <c r="D475" s="5">
        <f t="shared" si="46"/>
        <v>3.1399999999999997E-2</v>
      </c>
      <c r="E475" s="5">
        <f t="shared" si="47"/>
        <v>0.14820800000000156</v>
      </c>
      <c r="F475" s="5">
        <f t="shared" si="48"/>
        <v>4.8682080000000516</v>
      </c>
      <c r="G475" s="5">
        <f t="shared" si="51"/>
        <v>4.8500000000000005</v>
      </c>
      <c r="H475" s="5">
        <f t="shared" si="50"/>
        <v>4.8500000000000005</v>
      </c>
      <c r="I475" s="6">
        <f t="shared" si="49"/>
        <v>0.12999999999995016</v>
      </c>
      <c r="J475" s="8"/>
    </row>
    <row r="476" spans="1:10" x14ac:dyDescent="0.25">
      <c r="A476" s="4">
        <v>4.7300000000000502</v>
      </c>
      <c r="B476" s="5">
        <v>0.02</v>
      </c>
      <c r="C476" s="5">
        <v>1.14E-2</v>
      </c>
      <c r="D476" s="5">
        <f t="shared" si="46"/>
        <v>3.1399999999999997E-2</v>
      </c>
      <c r="E476" s="5">
        <f t="shared" si="47"/>
        <v>0.14852200000000157</v>
      </c>
      <c r="F476" s="5">
        <f t="shared" si="48"/>
        <v>4.8785220000000518</v>
      </c>
      <c r="G476" s="5">
        <f t="shared" si="51"/>
        <v>4.8500000000000005</v>
      </c>
      <c r="H476" s="5">
        <f t="shared" si="50"/>
        <v>4.8500000000000005</v>
      </c>
      <c r="I476" s="6">
        <f t="shared" si="49"/>
        <v>0.11999999999995037</v>
      </c>
      <c r="J476" s="8"/>
    </row>
    <row r="477" spans="1:10" x14ac:dyDescent="0.25">
      <c r="A477" s="4">
        <v>4.74000000000005</v>
      </c>
      <c r="B477" s="5">
        <v>0.02</v>
      </c>
      <c r="C477" s="5">
        <v>1.14E-2</v>
      </c>
      <c r="D477" s="5">
        <f t="shared" si="46"/>
        <v>3.1399999999999997E-2</v>
      </c>
      <c r="E477" s="5">
        <f t="shared" si="47"/>
        <v>0.14883600000000155</v>
      </c>
      <c r="F477" s="5">
        <f t="shared" si="48"/>
        <v>4.8888360000000519</v>
      </c>
      <c r="G477" s="5">
        <f t="shared" si="51"/>
        <v>4.8500000000000005</v>
      </c>
      <c r="H477" s="5">
        <f t="shared" si="50"/>
        <v>4.8500000000000005</v>
      </c>
      <c r="I477" s="6">
        <f t="shared" si="49"/>
        <v>0.10999999999995058</v>
      </c>
      <c r="J477" s="8"/>
    </row>
    <row r="478" spans="1:10" x14ac:dyDescent="0.25">
      <c r="A478" s="4">
        <v>4.7500000000000497</v>
      </c>
      <c r="B478" s="5">
        <v>0.02</v>
      </c>
      <c r="C478" s="5">
        <v>1.14E-2</v>
      </c>
      <c r="D478" s="5">
        <f t="shared" si="46"/>
        <v>3.1399999999999997E-2</v>
      </c>
      <c r="E478" s="5">
        <f t="shared" si="47"/>
        <v>0.14915000000000156</v>
      </c>
      <c r="F478" s="5">
        <f t="shared" si="48"/>
        <v>4.8991500000000512</v>
      </c>
      <c r="G478" s="5">
        <f t="shared" si="51"/>
        <v>4.8500000000000005</v>
      </c>
      <c r="H478" s="5">
        <f t="shared" si="50"/>
        <v>4.8500000000000005</v>
      </c>
      <c r="I478" s="6">
        <f t="shared" si="49"/>
        <v>9.9999999999950795E-2</v>
      </c>
      <c r="J478" s="8"/>
    </row>
    <row r="479" spans="1:10" x14ac:dyDescent="0.25">
      <c r="A479" s="4">
        <v>4.7600000000000504</v>
      </c>
      <c r="B479" s="5">
        <v>0.02</v>
      </c>
      <c r="C479" s="5">
        <v>1.14E-2</v>
      </c>
      <c r="D479" s="5">
        <f t="shared" si="46"/>
        <v>3.1399999999999997E-2</v>
      </c>
      <c r="E479" s="5">
        <f t="shared" si="47"/>
        <v>0.14946400000000157</v>
      </c>
      <c r="F479" s="5">
        <f t="shared" si="48"/>
        <v>4.9094640000000522</v>
      </c>
      <c r="G479" s="5">
        <f t="shared" si="51"/>
        <v>4.9000000000000004</v>
      </c>
      <c r="H479" s="5">
        <f t="shared" si="50"/>
        <v>4.9000000000000004</v>
      </c>
      <c r="I479" s="6">
        <f t="shared" si="49"/>
        <v>0.13999999999994994</v>
      </c>
      <c r="J479" s="8"/>
    </row>
    <row r="480" spans="1:10" x14ac:dyDescent="0.25">
      <c r="A480" s="4">
        <v>4.7700000000000502</v>
      </c>
      <c r="B480" s="5">
        <v>0.02</v>
      </c>
      <c r="C480" s="5">
        <v>1.14E-2</v>
      </c>
      <c r="D480" s="5">
        <f t="shared" si="46"/>
        <v>3.1399999999999997E-2</v>
      </c>
      <c r="E480" s="5">
        <f t="shared" si="47"/>
        <v>0.14977800000000158</v>
      </c>
      <c r="F480" s="5">
        <f t="shared" si="48"/>
        <v>4.9197780000000515</v>
      </c>
      <c r="G480" s="5">
        <f t="shared" si="51"/>
        <v>4.9000000000000004</v>
      </c>
      <c r="H480" s="5">
        <f t="shared" si="50"/>
        <v>4.9000000000000004</v>
      </c>
      <c r="I480" s="6">
        <f t="shared" si="49"/>
        <v>0.12999999999995016</v>
      </c>
      <c r="J480" s="8"/>
    </row>
    <row r="481" spans="1:10" x14ac:dyDescent="0.25">
      <c r="A481" s="4">
        <v>4.78000000000005</v>
      </c>
      <c r="B481" s="5">
        <v>0.02</v>
      </c>
      <c r="C481" s="5">
        <v>1.14E-2</v>
      </c>
      <c r="D481" s="5">
        <f t="shared" si="46"/>
        <v>3.1399999999999997E-2</v>
      </c>
      <c r="E481" s="5">
        <f t="shared" si="47"/>
        <v>0.15009200000000156</v>
      </c>
      <c r="F481" s="5">
        <f t="shared" si="48"/>
        <v>4.9300920000000517</v>
      </c>
      <c r="G481" s="5">
        <f t="shared" si="51"/>
        <v>4.9000000000000004</v>
      </c>
      <c r="H481" s="5">
        <f t="shared" si="50"/>
        <v>4.9000000000000004</v>
      </c>
      <c r="I481" s="6">
        <f t="shared" si="49"/>
        <v>0.11999999999995037</v>
      </c>
      <c r="J481" s="8"/>
    </row>
    <row r="482" spans="1:10" x14ac:dyDescent="0.25">
      <c r="A482" s="4">
        <v>4.7900000000000498</v>
      </c>
      <c r="B482" s="5">
        <v>0.02</v>
      </c>
      <c r="C482" s="5">
        <v>1.14E-2</v>
      </c>
      <c r="D482" s="5">
        <f t="shared" si="46"/>
        <v>3.1399999999999997E-2</v>
      </c>
      <c r="E482" s="5">
        <f t="shared" si="47"/>
        <v>0.15040600000000154</v>
      </c>
      <c r="F482" s="5">
        <f t="shared" si="48"/>
        <v>4.9404060000000509</v>
      </c>
      <c r="G482" s="5">
        <f t="shared" si="51"/>
        <v>4.9000000000000004</v>
      </c>
      <c r="H482" s="5">
        <f t="shared" si="50"/>
        <v>4.9000000000000004</v>
      </c>
      <c r="I482" s="6">
        <f t="shared" si="49"/>
        <v>0.10999999999995058</v>
      </c>
      <c r="J482" s="8"/>
    </row>
    <row r="483" spans="1:10" x14ac:dyDescent="0.25">
      <c r="A483" s="4">
        <v>4.8000000000000496</v>
      </c>
      <c r="B483" s="5">
        <v>0.02</v>
      </c>
      <c r="C483" s="5">
        <v>1.14E-2</v>
      </c>
      <c r="D483" s="5">
        <f t="shared" si="46"/>
        <v>3.1399999999999997E-2</v>
      </c>
      <c r="E483" s="5">
        <f t="shared" si="47"/>
        <v>0.15072000000000155</v>
      </c>
      <c r="F483" s="5">
        <f t="shared" si="48"/>
        <v>4.9507200000000511</v>
      </c>
      <c r="G483" s="5">
        <f t="shared" si="51"/>
        <v>4.95</v>
      </c>
      <c r="H483" s="5">
        <f t="shared" si="50"/>
        <v>4.95</v>
      </c>
      <c r="I483" s="6">
        <f t="shared" si="49"/>
        <v>0.14999999999995062</v>
      </c>
      <c r="J483" s="8"/>
    </row>
    <row r="484" spans="1:10" x14ac:dyDescent="0.25">
      <c r="A484" s="4">
        <v>4.8100000000000502</v>
      </c>
      <c r="B484" s="5">
        <v>0.02</v>
      </c>
      <c r="C484" s="5">
        <v>1.14E-2</v>
      </c>
      <c r="D484" s="5">
        <f t="shared" si="46"/>
        <v>3.1399999999999997E-2</v>
      </c>
      <c r="E484" s="5">
        <f t="shared" si="47"/>
        <v>0.15103400000000156</v>
      </c>
      <c r="F484" s="5">
        <f t="shared" si="48"/>
        <v>4.9610340000000521</v>
      </c>
      <c r="G484" s="5">
        <f t="shared" si="51"/>
        <v>4.95</v>
      </c>
      <c r="H484" s="5">
        <f t="shared" si="50"/>
        <v>4.95</v>
      </c>
      <c r="I484" s="6">
        <f t="shared" si="49"/>
        <v>0.13999999999994994</v>
      </c>
      <c r="J484" s="8"/>
    </row>
    <row r="485" spans="1:10" x14ac:dyDescent="0.25">
      <c r="A485" s="4">
        <v>4.82000000000005</v>
      </c>
      <c r="B485" s="5">
        <v>0.02</v>
      </c>
      <c r="C485" s="5">
        <v>1.14E-2</v>
      </c>
      <c r="D485" s="5">
        <f t="shared" si="46"/>
        <v>3.1399999999999997E-2</v>
      </c>
      <c r="E485" s="5">
        <f t="shared" si="47"/>
        <v>0.15134800000000156</v>
      </c>
      <c r="F485" s="5">
        <f t="shared" si="48"/>
        <v>4.9713480000000514</v>
      </c>
      <c r="G485" s="5">
        <f t="shared" si="51"/>
        <v>4.95</v>
      </c>
      <c r="H485" s="5">
        <f t="shared" si="50"/>
        <v>4.95</v>
      </c>
      <c r="I485" s="6">
        <f t="shared" si="49"/>
        <v>0.12999999999995016</v>
      </c>
      <c r="J485" s="8"/>
    </row>
    <row r="486" spans="1:10" x14ac:dyDescent="0.25">
      <c r="A486" s="4">
        <v>4.8300000000000596</v>
      </c>
      <c r="B486" s="5">
        <v>0.02</v>
      </c>
      <c r="C486" s="5">
        <v>1.14E-2</v>
      </c>
      <c r="D486" s="5">
        <f t="shared" si="46"/>
        <v>3.1399999999999997E-2</v>
      </c>
      <c r="E486" s="5">
        <f t="shared" si="47"/>
        <v>0.15166200000000185</v>
      </c>
      <c r="F486" s="5">
        <f t="shared" si="48"/>
        <v>4.9816620000000613</v>
      </c>
      <c r="G486" s="5">
        <f t="shared" si="51"/>
        <v>4.95</v>
      </c>
      <c r="H486" s="5">
        <f t="shared" si="50"/>
        <v>4.95</v>
      </c>
      <c r="I486" s="6">
        <f t="shared" si="49"/>
        <v>0.1199999999999406</v>
      </c>
      <c r="J486" s="8"/>
    </row>
    <row r="487" spans="1:10" x14ac:dyDescent="0.25">
      <c r="A487" s="4">
        <v>4.8400000000000603</v>
      </c>
      <c r="B487" s="5">
        <v>0.02</v>
      </c>
      <c r="C487" s="5">
        <v>1.14E-2</v>
      </c>
      <c r="D487" s="5">
        <f t="shared" si="46"/>
        <v>3.1399999999999997E-2</v>
      </c>
      <c r="E487" s="5">
        <f t="shared" si="47"/>
        <v>0.15197600000000189</v>
      </c>
      <c r="F487" s="5">
        <f t="shared" si="48"/>
        <v>4.9919760000000624</v>
      </c>
      <c r="G487" s="5">
        <f t="shared" si="51"/>
        <v>4.95</v>
      </c>
      <c r="H487" s="5">
        <f t="shared" si="50"/>
        <v>4.95</v>
      </c>
      <c r="I487" s="6">
        <f t="shared" si="49"/>
        <v>0.10999999999993992</v>
      </c>
      <c r="J487" s="8"/>
    </row>
    <row r="488" spans="1:10" x14ac:dyDescent="0.25">
      <c r="A488" s="4">
        <v>4.85000000000006</v>
      </c>
      <c r="B488" s="5">
        <v>0.02</v>
      </c>
      <c r="C488" s="5">
        <v>1.14E-2</v>
      </c>
      <c r="D488" s="5">
        <f t="shared" si="46"/>
        <v>3.1399999999999997E-2</v>
      </c>
      <c r="E488" s="5">
        <f t="shared" si="47"/>
        <v>0.15229000000000187</v>
      </c>
      <c r="F488" s="5">
        <f t="shared" si="48"/>
        <v>5.0022900000000616</v>
      </c>
      <c r="G488" s="5">
        <f t="shared" si="51"/>
        <v>5</v>
      </c>
      <c r="H488" s="5">
        <f t="shared" si="50"/>
        <v>5</v>
      </c>
      <c r="I488" s="6">
        <f t="shared" si="49"/>
        <v>0.14999999999993996</v>
      </c>
      <c r="J488" s="8"/>
    </row>
    <row r="489" spans="1:10" x14ac:dyDescent="0.25">
      <c r="A489" s="4">
        <v>4.8600000000000598</v>
      </c>
      <c r="B489" s="5">
        <v>0.02</v>
      </c>
      <c r="C489" s="5">
        <v>1.14E-2</v>
      </c>
      <c r="D489" s="5">
        <f t="shared" si="46"/>
        <v>3.1399999999999997E-2</v>
      </c>
      <c r="E489" s="5">
        <f t="shared" si="47"/>
        <v>0.15260400000000188</v>
      </c>
      <c r="F489" s="5">
        <f t="shared" si="48"/>
        <v>5.0126040000000618</v>
      </c>
      <c r="G489" s="5">
        <f t="shared" si="51"/>
        <v>5</v>
      </c>
      <c r="H489" s="5">
        <f t="shared" si="50"/>
        <v>5</v>
      </c>
      <c r="I489" s="6">
        <f t="shared" si="49"/>
        <v>0.13999999999994017</v>
      </c>
      <c r="J489" s="8"/>
    </row>
    <row r="490" spans="1:10" x14ac:dyDescent="0.25">
      <c r="A490" s="4">
        <v>4.8700000000000596</v>
      </c>
      <c r="B490" s="5">
        <v>0.02</v>
      </c>
      <c r="C490" s="5">
        <v>1.14E-2</v>
      </c>
      <c r="D490" s="5">
        <f t="shared" si="46"/>
        <v>3.1399999999999997E-2</v>
      </c>
      <c r="E490" s="5">
        <f t="shared" si="47"/>
        <v>0.15291800000000186</v>
      </c>
      <c r="F490" s="5">
        <f t="shared" si="48"/>
        <v>5.0229180000000611</v>
      </c>
      <c r="G490" s="5">
        <f t="shared" si="51"/>
        <v>5</v>
      </c>
      <c r="H490" s="5">
        <f t="shared" si="50"/>
        <v>5</v>
      </c>
      <c r="I490" s="6">
        <f t="shared" si="49"/>
        <v>0.12999999999994039</v>
      </c>
      <c r="J490" s="8"/>
    </row>
    <row r="491" spans="1:10" x14ac:dyDescent="0.25">
      <c r="A491" s="4">
        <v>4.8800000000000603</v>
      </c>
      <c r="B491" s="5">
        <v>0.02</v>
      </c>
      <c r="C491" s="5">
        <v>1.14E-2</v>
      </c>
      <c r="D491" s="5">
        <f t="shared" si="46"/>
        <v>3.1399999999999997E-2</v>
      </c>
      <c r="E491" s="5">
        <f t="shared" si="47"/>
        <v>0.15323200000000187</v>
      </c>
      <c r="F491" s="5">
        <f t="shared" si="48"/>
        <v>5.0332320000000621</v>
      </c>
      <c r="G491" s="5">
        <f t="shared" si="51"/>
        <v>5</v>
      </c>
      <c r="H491" s="5">
        <f t="shared" si="50"/>
        <v>5</v>
      </c>
      <c r="I491" s="6">
        <f t="shared" si="49"/>
        <v>0.11999999999993971</v>
      </c>
      <c r="J491" s="8"/>
    </row>
    <row r="492" spans="1:10" x14ac:dyDescent="0.25">
      <c r="A492" s="4">
        <v>4.8900000000000601</v>
      </c>
      <c r="B492" s="5">
        <v>0.02</v>
      </c>
      <c r="C492" s="5">
        <v>1.14E-2</v>
      </c>
      <c r="D492" s="5">
        <f t="shared" si="46"/>
        <v>3.1399999999999997E-2</v>
      </c>
      <c r="E492" s="5">
        <f t="shared" si="47"/>
        <v>0.15354600000000188</v>
      </c>
      <c r="F492" s="5">
        <f t="shared" si="48"/>
        <v>5.0435460000000623</v>
      </c>
      <c r="G492" s="5">
        <f t="shared" si="51"/>
        <v>5</v>
      </c>
      <c r="H492" s="5">
        <f t="shared" si="50"/>
        <v>5</v>
      </c>
      <c r="I492" s="6">
        <f t="shared" si="49"/>
        <v>0.10999999999993992</v>
      </c>
      <c r="J492" s="8"/>
    </row>
    <row r="493" spans="1:10" x14ac:dyDescent="0.25">
      <c r="A493" s="4">
        <v>4.9000000000000599</v>
      </c>
      <c r="B493" s="5">
        <v>0.02</v>
      </c>
      <c r="C493" s="5">
        <v>1.14E-2</v>
      </c>
      <c r="D493" s="5">
        <f t="shared" si="46"/>
        <v>3.1399999999999997E-2</v>
      </c>
      <c r="E493" s="5">
        <f t="shared" si="47"/>
        <v>0.15386000000000186</v>
      </c>
      <c r="F493" s="5">
        <f t="shared" si="48"/>
        <v>5.0538600000000615</v>
      </c>
      <c r="G493" s="5">
        <f t="shared" si="51"/>
        <v>5.0500000000000007</v>
      </c>
      <c r="H493" s="5">
        <f t="shared" si="50"/>
        <v>5.0500000000000007</v>
      </c>
      <c r="I493" s="6">
        <f t="shared" si="49"/>
        <v>0.14999999999994085</v>
      </c>
      <c r="J493" s="8"/>
    </row>
    <row r="494" spans="1:10" x14ac:dyDescent="0.25">
      <c r="A494" s="4">
        <v>4.9100000000000597</v>
      </c>
      <c r="B494" s="5">
        <v>0.02</v>
      </c>
      <c r="C494" s="5">
        <v>1.14E-2</v>
      </c>
      <c r="D494" s="5">
        <f t="shared" si="46"/>
        <v>3.1399999999999997E-2</v>
      </c>
      <c r="E494" s="5">
        <f t="shared" si="47"/>
        <v>0.15417400000000187</v>
      </c>
      <c r="F494" s="5">
        <f t="shared" si="48"/>
        <v>5.0641740000000617</v>
      </c>
      <c r="G494" s="5">
        <f t="shared" si="51"/>
        <v>5.0500000000000007</v>
      </c>
      <c r="H494" s="5">
        <f t="shared" si="50"/>
        <v>5.0500000000000007</v>
      </c>
      <c r="I494" s="6">
        <f t="shared" si="49"/>
        <v>0.13999999999994106</v>
      </c>
      <c r="J494" s="8"/>
    </row>
    <row r="495" spans="1:10" x14ac:dyDescent="0.25">
      <c r="A495" s="4">
        <v>4.9200000000000603</v>
      </c>
      <c r="B495" s="5">
        <v>0.02</v>
      </c>
      <c r="C495" s="5">
        <v>1.14E-2</v>
      </c>
      <c r="D495" s="5">
        <f t="shared" si="46"/>
        <v>3.1399999999999997E-2</v>
      </c>
      <c r="E495" s="5">
        <f t="shared" si="47"/>
        <v>0.15448800000000187</v>
      </c>
      <c r="F495" s="5">
        <f t="shared" si="48"/>
        <v>5.0744880000000618</v>
      </c>
      <c r="G495" s="5">
        <f t="shared" si="51"/>
        <v>5.0500000000000007</v>
      </c>
      <c r="H495" s="5">
        <f t="shared" si="50"/>
        <v>5.0500000000000007</v>
      </c>
      <c r="I495" s="6">
        <f t="shared" si="49"/>
        <v>0.12999999999994039</v>
      </c>
      <c r="J495" s="8"/>
    </row>
    <row r="496" spans="1:10" x14ac:dyDescent="0.25">
      <c r="A496" s="4">
        <v>4.9300000000000601</v>
      </c>
      <c r="B496" s="5">
        <v>0.02</v>
      </c>
      <c r="C496" s="5">
        <v>1.14E-2</v>
      </c>
      <c r="D496" s="5">
        <f t="shared" si="46"/>
        <v>3.1399999999999997E-2</v>
      </c>
      <c r="E496" s="5">
        <f t="shared" si="47"/>
        <v>0.15480200000000188</v>
      </c>
      <c r="F496" s="5">
        <f t="shared" si="48"/>
        <v>5.084802000000062</v>
      </c>
      <c r="G496" s="5">
        <f t="shared" si="51"/>
        <v>5.0500000000000007</v>
      </c>
      <c r="H496" s="5">
        <f t="shared" si="50"/>
        <v>5.0500000000000007</v>
      </c>
      <c r="I496" s="6">
        <f t="shared" si="49"/>
        <v>0.1199999999999406</v>
      </c>
      <c r="J496" s="8"/>
    </row>
    <row r="497" spans="1:10" x14ac:dyDescent="0.25">
      <c r="A497" s="4">
        <v>4.9400000000000599</v>
      </c>
      <c r="B497" s="5">
        <v>0.02</v>
      </c>
      <c r="C497" s="5">
        <v>1.14E-2</v>
      </c>
      <c r="D497" s="5">
        <f t="shared" si="46"/>
        <v>3.1399999999999997E-2</v>
      </c>
      <c r="E497" s="5">
        <f t="shared" si="47"/>
        <v>0.15511600000000186</v>
      </c>
      <c r="F497" s="5">
        <f t="shared" si="48"/>
        <v>5.0951160000000622</v>
      </c>
      <c r="G497" s="5">
        <f t="shared" si="51"/>
        <v>5.0500000000000007</v>
      </c>
      <c r="H497" s="5">
        <f t="shared" si="50"/>
        <v>5.0500000000000007</v>
      </c>
      <c r="I497" s="6">
        <f t="shared" si="49"/>
        <v>0.10999999999994081</v>
      </c>
      <c r="J497" s="8"/>
    </row>
    <row r="498" spans="1:10" x14ac:dyDescent="0.25">
      <c r="A498" s="4">
        <v>4.9500000000000597</v>
      </c>
      <c r="B498" s="5">
        <v>0.02</v>
      </c>
      <c r="C498" s="5">
        <v>1.14E-2</v>
      </c>
      <c r="D498" s="5">
        <f t="shared" si="46"/>
        <v>3.1399999999999997E-2</v>
      </c>
      <c r="E498" s="5">
        <f t="shared" si="47"/>
        <v>0.15543000000000187</v>
      </c>
      <c r="F498" s="5">
        <f t="shared" si="48"/>
        <v>5.1054300000000614</v>
      </c>
      <c r="G498" s="5">
        <f t="shared" si="51"/>
        <v>5.1000000000000005</v>
      </c>
      <c r="H498" s="5">
        <f t="shared" si="50"/>
        <v>5.1000000000000005</v>
      </c>
      <c r="I498" s="6">
        <f t="shared" si="49"/>
        <v>0.14999999999994085</v>
      </c>
      <c r="J498" s="8"/>
    </row>
    <row r="499" spans="1:10" x14ac:dyDescent="0.25">
      <c r="A499" s="4">
        <v>4.9600000000000604</v>
      </c>
      <c r="B499" s="5">
        <v>0.02</v>
      </c>
      <c r="C499" s="5">
        <v>1.14E-2</v>
      </c>
      <c r="D499" s="5">
        <f t="shared" si="46"/>
        <v>3.1399999999999997E-2</v>
      </c>
      <c r="E499" s="5">
        <f t="shared" si="47"/>
        <v>0.15574400000000188</v>
      </c>
      <c r="F499" s="5">
        <f t="shared" si="48"/>
        <v>5.1157440000000625</v>
      </c>
      <c r="G499" s="5">
        <f t="shared" si="51"/>
        <v>5.1000000000000005</v>
      </c>
      <c r="H499" s="5">
        <f t="shared" si="50"/>
        <v>5.1000000000000005</v>
      </c>
      <c r="I499" s="6">
        <f t="shared" si="49"/>
        <v>0.13999999999994017</v>
      </c>
      <c r="J499" s="8"/>
    </row>
    <row r="500" spans="1:10" x14ac:dyDescent="0.25">
      <c r="A500" s="4">
        <v>4.9700000000000601</v>
      </c>
      <c r="B500" s="5">
        <v>0.02</v>
      </c>
      <c r="C500" s="5">
        <v>1.14E-2</v>
      </c>
      <c r="D500" s="5">
        <f t="shared" si="46"/>
        <v>3.1399999999999997E-2</v>
      </c>
      <c r="E500" s="5">
        <f t="shared" si="47"/>
        <v>0.15605800000000186</v>
      </c>
      <c r="F500" s="5">
        <f t="shared" si="48"/>
        <v>5.1260580000000617</v>
      </c>
      <c r="G500" s="5">
        <f t="shared" si="51"/>
        <v>5.1000000000000005</v>
      </c>
      <c r="H500" s="5">
        <f t="shared" si="50"/>
        <v>5.1000000000000005</v>
      </c>
      <c r="I500" s="6">
        <f t="shared" si="49"/>
        <v>0.12999999999994039</v>
      </c>
      <c r="J500" s="8"/>
    </row>
    <row r="501" spans="1:10" x14ac:dyDescent="0.25">
      <c r="A501" s="4">
        <v>4.9800000000000599</v>
      </c>
      <c r="B501" s="5">
        <v>0.02</v>
      </c>
      <c r="C501" s="5">
        <v>1.14E-2</v>
      </c>
      <c r="D501" s="5">
        <f t="shared" si="46"/>
        <v>3.1399999999999997E-2</v>
      </c>
      <c r="E501" s="5">
        <f t="shared" si="47"/>
        <v>0.15637200000000187</v>
      </c>
      <c r="F501" s="5">
        <f t="shared" si="48"/>
        <v>5.1363720000000619</v>
      </c>
      <c r="G501" s="5">
        <f t="shared" si="51"/>
        <v>5.1000000000000005</v>
      </c>
      <c r="H501" s="5">
        <f t="shared" si="50"/>
        <v>5.1000000000000005</v>
      </c>
      <c r="I501" s="6">
        <f t="shared" si="49"/>
        <v>0.1199999999999406</v>
      </c>
      <c r="J501" s="8"/>
    </row>
    <row r="502" spans="1:10" x14ac:dyDescent="0.25">
      <c r="A502" s="4">
        <v>4.9900000000000597</v>
      </c>
      <c r="B502" s="5">
        <v>0.02</v>
      </c>
      <c r="C502" s="5">
        <v>1.14E-2</v>
      </c>
      <c r="D502" s="5">
        <f>B502+C502</f>
        <v>3.1399999999999997E-2</v>
      </c>
      <c r="E502" s="5">
        <f>A502*D502</f>
        <v>0.15668600000000185</v>
      </c>
      <c r="F502" s="5">
        <f>A502+E502</f>
        <v>5.1466860000000612</v>
      </c>
      <c r="G502" s="5">
        <f t="shared" si="51"/>
        <v>5.1000000000000005</v>
      </c>
      <c r="H502" s="5">
        <f t="shared" si="50"/>
        <v>5.1000000000000005</v>
      </c>
      <c r="I502" s="6">
        <f t="shared" si="49"/>
        <v>0.10999999999994081</v>
      </c>
      <c r="J502" s="8"/>
    </row>
    <row r="503" spans="1:10" x14ac:dyDescent="0.25">
      <c r="A503" s="4">
        <v>5.0000000000000604</v>
      </c>
      <c r="B503" s="5">
        <v>0.02</v>
      </c>
      <c r="C503" s="5">
        <v>1.14E-2</v>
      </c>
      <c r="D503" s="5">
        <f>B503+C503</f>
        <v>3.1399999999999997E-2</v>
      </c>
      <c r="E503" s="5">
        <f>A503*D503</f>
        <v>0.15700000000000189</v>
      </c>
      <c r="F503" s="5">
        <f>A503+E503</f>
        <v>5.1570000000000622</v>
      </c>
      <c r="G503" s="5">
        <f t="shared" si="51"/>
        <v>5.15</v>
      </c>
      <c r="H503" s="5">
        <f t="shared" si="50"/>
        <v>5.15</v>
      </c>
      <c r="I503" s="6">
        <f t="shared" si="49"/>
        <v>0.14999999999993996</v>
      </c>
      <c r="J503" s="8"/>
    </row>
  </sheetData>
  <pageMargins left="0.7" right="0.7" top="0.75" bottom="0.75" header="0.3" footer="0.3"/>
  <pageSetup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S34"/>
  <sheetViews>
    <sheetView showGridLines="0" zoomScaleNormal="100" workbookViewId="0">
      <selection activeCell="D7" sqref="D7"/>
    </sheetView>
  </sheetViews>
  <sheetFormatPr defaultColWidth="0" defaultRowHeight="15" zeroHeight="1" x14ac:dyDescent="0.25"/>
  <cols>
    <col min="1" max="1" width="9.140625" style="67" customWidth="1"/>
    <col min="2" max="2" width="9.140625" style="68" customWidth="1"/>
    <col min="3" max="3" width="19" style="68" customWidth="1"/>
    <col min="4" max="4" width="23.42578125" style="68" customWidth="1"/>
    <col min="5" max="5" width="25.140625" style="68" customWidth="1"/>
    <col min="6" max="6" width="9.140625" style="68" customWidth="1"/>
    <col min="7" max="8" width="0" style="68" hidden="1" customWidth="1"/>
    <col min="9" max="253" width="9.140625" style="68" hidden="1" customWidth="1"/>
    <col min="254" max="16384" width="0" style="68" hidden="1"/>
  </cols>
  <sheetData>
    <row r="1" spans="2:11" ht="19.5" customHeight="1" x14ac:dyDescent="0.25">
      <c r="B1" s="67"/>
      <c r="C1" s="67"/>
      <c r="D1" s="67"/>
      <c r="E1" s="67"/>
      <c r="F1" s="324"/>
      <c r="G1" s="67"/>
      <c r="H1" s="67"/>
      <c r="I1" s="67"/>
      <c r="J1" s="67"/>
      <c r="K1" s="67"/>
    </row>
    <row r="2" spans="2:11" ht="26.25" customHeight="1" x14ac:dyDescent="0.25">
      <c r="B2" s="67"/>
      <c r="C2" s="67"/>
      <c r="D2" s="67"/>
      <c r="E2" s="116"/>
      <c r="F2" s="324"/>
      <c r="G2" s="67"/>
      <c r="H2" s="67"/>
      <c r="I2" s="67"/>
      <c r="J2" s="67"/>
      <c r="K2" s="67"/>
    </row>
    <row r="3" spans="2:11" ht="12.75" customHeight="1" thickBot="1" x14ac:dyDescent="0.35">
      <c r="B3" s="67"/>
      <c r="C3" s="67"/>
      <c r="D3" s="67"/>
      <c r="E3" s="116"/>
      <c r="F3" s="210"/>
      <c r="G3" s="67"/>
      <c r="H3" s="67"/>
      <c r="I3" s="67"/>
      <c r="J3" s="67"/>
      <c r="K3" s="67"/>
    </row>
    <row r="4" spans="2:11" ht="26.25" customHeight="1" x14ac:dyDescent="0.3">
      <c r="B4" s="349" t="s">
        <v>28</v>
      </c>
      <c r="C4" s="350"/>
      <c r="D4" s="351"/>
      <c r="E4" s="116"/>
      <c r="F4" s="204"/>
      <c r="G4" s="67"/>
      <c r="H4" s="67"/>
      <c r="I4" s="67"/>
      <c r="J4" s="67"/>
      <c r="K4" s="67"/>
    </row>
    <row r="5" spans="2:11" ht="66" customHeight="1" x14ac:dyDescent="0.3">
      <c r="B5" s="358" t="s">
        <v>100</v>
      </c>
      <c r="C5" s="359"/>
      <c r="D5" s="232" t="s">
        <v>99</v>
      </c>
      <c r="E5" s="116"/>
      <c r="F5" s="204"/>
      <c r="G5" s="67"/>
      <c r="H5" s="67"/>
      <c r="I5" s="67"/>
      <c r="J5" s="67"/>
      <c r="K5" s="67"/>
    </row>
    <row r="6" spans="2:11" ht="75.75" customHeight="1" x14ac:dyDescent="0.3">
      <c r="B6" s="360" t="s">
        <v>101</v>
      </c>
      <c r="C6" s="361"/>
      <c r="D6" s="209" t="s">
        <v>32</v>
      </c>
      <c r="E6" s="116"/>
      <c r="F6" s="204"/>
      <c r="G6" s="67"/>
      <c r="H6" s="67"/>
      <c r="I6" s="67"/>
      <c r="J6" s="67"/>
      <c r="K6" s="67"/>
    </row>
    <row r="7" spans="2:11" ht="26.25" customHeight="1" x14ac:dyDescent="0.3">
      <c r="B7" s="362"/>
      <c r="C7" s="363"/>
      <c r="D7" s="227">
        <f>ROUND(IF(B7&gt;=3.1,3.1,IF(((B7*0.0427)+B7)&gt;=3.1,3.1,(B7*0.0427)+B7)),2)</f>
        <v>0</v>
      </c>
      <c r="E7" s="116"/>
      <c r="F7" s="204"/>
      <c r="G7" s="67"/>
      <c r="H7" s="67"/>
      <c r="I7" s="67"/>
      <c r="J7" s="67"/>
      <c r="K7" s="67"/>
    </row>
    <row r="8" spans="2:11" ht="42" customHeight="1" thickBot="1" x14ac:dyDescent="0.35">
      <c r="B8" s="352" t="s">
        <v>102</v>
      </c>
      <c r="C8" s="353"/>
      <c r="D8" s="354"/>
      <c r="E8" s="116"/>
      <c r="F8" s="204"/>
      <c r="G8" s="67"/>
      <c r="H8" s="67"/>
      <c r="I8" s="67"/>
      <c r="J8" s="67"/>
      <c r="K8" s="67"/>
    </row>
    <row r="9" spans="2:11" ht="26.25" customHeight="1" thickBot="1" x14ac:dyDescent="0.35">
      <c r="B9" s="67"/>
      <c r="C9" s="67"/>
      <c r="D9" s="67"/>
      <c r="E9" s="116"/>
      <c r="F9" s="204"/>
      <c r="G9" s="67"/>
      <c r="H9" s="67"/>
      <c r="I9" s="67"/>
      <c r="J9" s="67"/>
      <c r="K9" s="67"/>
    </row>
    <row r="10" spans="2:11" ht="59.25" customHeight="1" thickBot="1" x14ac:dyDescent="0.35">
      <c r="B10" s="337" t="s">
        <v>195</v>
      </c>
      <c r="C10" s="338"/>
      <c r="D10" s="338"/>
      <c r="E10" s="339"/>
      <c r="F10" s="205"/>
      <c r="G10" s="67"/>
      <c r="H10" s="67"/>
      <c r="I10" s="67"/>
      <c r="J10" s="67"/>
      <c r="K10" s="67"/>
    </row>
    <row r="11" spans="2:11" ht="18.600000000000001" thickBot="1" x14ac:dyDescent="0.4">
      <c r="B11" s="328" t="s">
        <v>72</v>
      </c>
      <c r="C11" s="329"/>
      <c r="D11" s="329"/>
      <c r="E11" s="330"/>
      <c r="F11" s="75"/>
      <c r="G11" s="67"/>
      <c r="H11" s="67"/>
      <c r="I11" s="67"/>
      <c r="J11" s="67"/>
      <c r="K11" s="67"/>
    </row>
    <row r="12" spans="2:11" ht="51" customHeight="1" thickBot="1" x14ac:dyDescent="0.3">
      <c r="B12" s="364" t="s">
        <v>74</v>
      </c>
      <c r="C12" s="365"/>
      <c r="D12" s="365"/>
      <c r="E12" s="366"/>
      <c r="F12" s="75"/>
      <c r="G12" s="67"/>
      <c r="H12" s="67"/>
      <c r="I12" s="67"/>
      <c r="J12" s="67"/>
      <c r="K12" s="67"/>
    </row>
    <row r="13" spans="2:11" ht="20.25" customHeight="1" x14ac:dyDescent="0.25">
      <c r="B13" s="344" t="s">
        <v>40</v>
      </c>
      <c r="C13" s="345"/>
      <c r="D13" s="340" t="s">
        <v>73</v>
      </c>
      <c r="E13" s="341"/>
      <c r="F13" s="118"/>
      <c r="G13" s="67"/>
      <c r="H13" s="67"/>
      <c r="I13" s="67"/>
      <c r="J13" s="67"/>
      <c r="K13" s="67"/>
    </row>
    <row r="14" spans="2:11" ht="67.5" customHeight="1" x14ac:dyDescent="0.25">
      <c r="B14" s="346"/>
      <c r="C14" s="347"/>
      <c r="D14" s="206" t="s">
        <v>207</v>
      </c>
      <c r="E14" s="228" t="s">
        <v>206</v>
      </c>
      <c r="F14" s="118"/>
      <c r="G14" s="67"/>
      <c r="H14" s="67"/>
      <c r="I14" s="67"/>
      <c r="J14" s="67"/>
      <c r="K14" s="67"/>
    </row>
    <row r="15" spans="2:11" ht="36.75" customHeight="1" thickBot="1" x14ac:dyDescent="0.3">
      <c r="B15" s="342"/>
      <c r="C15" s="343"/>
      <c r="D15" s="207">
        <f>ROUND(IF(D16&gt;=2.85,2.85,IF(((D16*0.0418)+D16)&gt;=2.85,2.85,(D16*0.0418)+D16)),2)</f>
        <v>0</v>
      </c>
      <c r="E15" s="207">
        <f>ROUND(IF(D15&gt;=3.03,3.03,IF(((D15*0.0493)+D15)&gt;=3.03,3.03,(D15*0.0493)+D15)),2)</f>
        <v>0</v>
      </c>
      <c r="F15" s="139"/>
      <c r="G15" s="67"/>
      <c r="H15" s="67"/>
      <c r="I15" s="67"/>
      <c r="J15" s="67"/>
      <c r="K15" s="67"/>
    </row>
    <row r="16" spans="2:11" ht="36.75" hidden="1" customHeight="1" thickBot="1" x14ac:dyDescent="0.35">
      <c r="B16" s="261"/>
      <c r="C16" s="262"/>
      <c r="D16" s="263">
        <f>ROUND(IF(B15&gt;=2.46,2.46,IF((((B15*0.0314)+B15)&gt;=2.46),2.46, (B15*0.0314)+B15)),2)</f>
        <v>0</v>
      </c>
      <c r="E16" s="264"/>
      <c r="F16" s="139"/>
      <c r="G16" s="67"/>
      <c r="H16" s="67"/>
      <c r="I16" s="67"/>
      <c r="J16" s="67"/>
      <c r="K16" s="67"/>
    </row>
    <row r="17" spans="1:11" ht="31.5" customHeight="1" x14ac:dyDescent="0.25">
      <c r="B17" s="331" t="s">
        <v>98</v>
      </c>
      <c r="C17" s="332"/>
      <c r="D17" s="332"/>
      <c r="E17" s="333"/>
      <c r="F17" s="75"/>
      <c r="G17" s="67"/>
      <c r="H17" s="67"/>
      <c r="I17" s="67"/>
      <c r="J17" s="67"/>
      <c r="K17" s="67"/>
    </row>
    <row r="18" spans="1:11" ht="27" customHeight="1" thickBot="1" x14ac:dyDescent="0.3">
      <c r="B18" s="334"/>
      <c r="C18" s="335"/>
      <c r="D18" s="335"/>
      <c r="E18" s="336"/>
      <c r="F18" s="75"/>
      <c r="G18" s="67"/>
      <c r="H18" s="67"/>
      <c r="I18" s="67"/>
      <c r="J18" s="67"/>
      <c r="K18" s="67"/>
    </row>
    <row r="19" spans="1:11" ht="27" customHeight="1" thickBot="1" x14ac:dyDescent="0.3">
      <c r="B19" s="265"/>
      <c r="C19" s="355" t="s">
        <v>208</v>
      </c>
      <c r="D19" s="356"/>
      <c r="E19" s="357"/>
      <c r="F19" s="75"/>
      <c r="G19" s="67"/>
      <c r="H19" s="67"/>
      <c r="I19" s="67"/>
      <c r="J19" s="67"/>
      <c r="K19" s="67"/>
    </row>
    <row r="20" spans="1:11" ht="22.5" customHeight="1" x14ac:dyDescent="0.25">
      <c r="B20" s="76"/>
      <c r="C20" s="76"/>
      <c r="D20" s="76"/>
      <c r="E20" s="76"/>
      <c r="F20" s="67"/>
      <c r="G20" s="67"/>
      <c r="H20" s="67"/>
      <c r="I20" s="67"/>
      <c r="J20" s="67"/>
      <c r="K20" s="67"/>
    </row>
    <row r="21" spans="1:11" ht="25.5" customHeight="1" thickBot="1" x14ac:dyDescent="0.3">
      <c r="B21" s="348" t="s">
        <v>37</v>
      </c>
      <c r="C21" s="348"/>
      <c r="D21" s="348"/>
      <c r="E21" s="348"/>
      <c r="F21" s="67"/>
      <c r="G21" s="67"/>
      <c r="H21" s="67"/>
      <c r="I21" s="67"/>
      <c r="J21" s="67"/>
      <c r="K21" s="67"/>
    </row>
    <row r="22" spans="1:11" ht="27.75" customHeight="1" thickBot="1" x14ac:dyDescent="0.3">
      <c r="B22" s="325" t="s">
        <v>103</v>
      </c>
      <c r="C22" s="326"/>
      <c r="D22" s="326"/>
      <c r="E22" s="327"/>
      <c r="F22" s="67"/>
      <c r="G22" s="67"/>
      <c r="H22" s="67"/>
      <c r="I22" s="67"/>
      <c r="J22" s="67"/>
      <c r="K22" s="67"/>
    </row>
    <row r="23" spans="1:11" ht="27.75" customHeight="1" thickBot="1" x14ac:dyDescent="0.3">
      <c r="B23" s="325" t="s">
        <v>204</v>
      </c>
      <c r="C23" s="326"/>
      <c r="D23" s="326"/>
      <c r="E23" s="327"/>
      <c r="F23" s="67"/>
      <c r="G23" s="67"/>
      <c r="H23" s="67"/>
      <c r="I23" s="67"/>
      <c r="J23" s="67"/>
      <c r="K23" s="67"/>
    </row>
    <row r="24" spans="1:11" ht="27.75" customHeight="1" thickBot="1" x14ac:dyDescent="0.3">
      <c r="B24" s="325" t="s">
        <v>104</v>
      </c>
      <c r="C24" s="326"/>
      <c r="D24" s="326"/>
      <c r="E24" s="327"/>
      <c r="F24" s="67"/>
      <c r="G24" s="67"/>
      <c r="H24" s="67"/>
      <c r="I24" s="67"/>
      <c r="J24" s="67"/>
      <c r="K24" s="67"/>
    </row>
    <row r="25" spans="1:11" ht="27.75" customHeight="1" x14ac:dyDescent="0.25">
      <c r="B25" s="50"/>
      <c r="C25" s="50"/>
      <c r="D25" s="119" t="s">
        <v>38</v>
      </c>
      <c r="E25" s="50"/>
      <c r="F25" s="67"/>
      <c r="G25" s="67"/>
      <c r="H25" s="67"/>
      <c r="I25" s="67"/>
      <c r="J25" s="67"/>
      <c r="K25" s="67"/>
    </row>
    <row r="26" spans="1:11" ht="9.75" customHeight="1" x14ac:dyDescent="0.25">
      <c r="B26" s="67"/>
      <c r="C26" s="67"/>
      <c r="D26" s="67"/>
      <c r="E26" s="67"/>
      <c r="F26" s="67"/>
      <c r="G26" s="67"/>
      <c r="H26" s="67"/>
      <c r="I26" s="67"/>
      <c r="J26" s="67"/>
      <c r="K26" s="67"/>
    </row>
    <row r="27" spans="1:11" ht="15" customHeight="1" x14ac:dyDescent="0.25">
      <c r="A27" s="367" t="s">
        <v>41</v>
      </c>
      <c r="B27" s="367"/>
      <c r="C27" s="367"/>
      <c r="D27" s="367"/>
      <c r="E27" s="367"/>
      <c r="F27" s="367"/>
    </row>
    <row r="28" spans="1:11" x14ac:dyDescent="0.25">
      <c r="A28" s="367"/>
      <c r="B28" s="367"/>
      <c r="C28" s="367"/>
      <c r="D28" s="367"/>
      <c r="E28" s="367"/>
      <c r="F28" s="367"/>
    </row>
    <row r="29" spans="1:11" x14ac:dyDescent="0.25">
      <c r="A29" s="367"/>
      <c r="B29" s="367"/>
      <c r="C29" s="367"/>
      <c r="D29" s="367"/>
      <c r="E29" s="367"/>
      <c r="F29" s="367"/>
    </row>
    <row r="30" spans="1:11" x14ac:dyDescent="0.25"/>
    <row r="31" spans="1:11" x14ac:dyDescent="0.25"/>
    <row r="32" spans="1:11" x14ac:dyDescent="0.25"/>
    <row r="33" x14ac:dyDescent="0.25"/>
    <row r="34" x14ac:dyDescent="0.25"/>
  </sheetData>
  <sheetProtection password="CC30" sheet="1" objects="1" scenarios="1"/>
  <mergeCells count="19">
    <mergeCell ref="B12:E12"/>
    <mergeCell ref="A27:F29"/>
    <mergeCell ref="B24:E24"/>
    <mergeCell ref="F1:F2"/>
    <mergeCell ref="B22:E22"/>
    <mergeCell ref="B23:E23"/>
    <mergeCell ref="B11:E11"/>
    <mergeCell ref="B17:E18"/>
    <mergeCell ref="B10:E10"/>
    <mergeCell ref="D13:E13"/>
    <mergeCell ref="B15:C15"/>
    <mergeCell ref="B13:C14"/>
    <mergeCell ref="B21:E21"/>
    <mergeCell ref="B4:D4"/>
    <mergeCell ref="B8:D8"/>
    <mergeCell ref="C19:E19"/>
    <mergeCell ref="B5:C5"/>
    <mergeCell ref="B6:C6"/>
    <mergeCell ref="B7:C7"/>
  </mergeCells>
  <hyperlinks>
    <hyperlink ref="B22" location="'SY 2012-13 Price Requirement'!A1" display="Click here to calculate the Weighted Average Price"/>
    <hyperlink ref="B23" location="'SY 2012-13 Non-Federal Contrib'!A1" display="Click here to calculate Non-Federal Source funds"/>
    <hyperlink ref="B22:E22" location="'SY 14-15 Price Calculator'!A1" display="Click here to go to SY 2014-15 Price Calculator"/>
    <hyperlink ref="B23:E23" location="'SY 14-15 NonFederal Calculator'!A1" display="Click here to go to SY 2014-15 Non-Federal Source Calculator"/>
    <hyperlink ref="D25" location="Instructions!A1" display="Go to Instructions"/>
    <hyperlink ref="B17:E18" location="'SY 10-11 Price Calculator'!A1" display="'SY 10-11 Price Calculator'!A1"/>
    <hyperlink ref="B24:E24" location="'SY 14-15 Split Calculator'!A1" display="Click here to go to SY 2014-15 Split Calculator"/>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T91"/>
  <sheetViews>
    <sheetView zoomScaleNormal="100" workbookViewId="0">
      <selection activeCell="E7" sqref="E7"/>
    </sheetView>
  </sheetViews>
  <sheetFormatPr defaultColWidth="0" defaultRowHeight="15" zeroHeight="1" x14ac:dyDescent="0.25"/>
  <cols>
    <col min="1" max="1" width="7.42578125" style="68" customWidth="1"/>
    <col min="2" max="2" width="16.28515625" style="68" customWidth="1"/>
    <col min="3" max="3" width="12.5703125" style="68" customWidth="1"/>
    <col min="4" max="4" width="17.5703125" style="68" customWidth="1"/>
    <col min="5" max="5" width="20.140625" style="68" customWidth="1"/>
    <col min="6" max="6" width="7.28515625" style="68" customWidth="1"/>
    <col min="7" max="7" width="2.5703125" style="68" customWidth="1"/>
    <col min="8" max="8" width="7" style="68" customWidth="1"/>
    <col min="9" max="11" width="0" style="68" hidden="1" customWidth="1"/>
    <col min="12" max="12" width="12.85546875" style="68" hidden="1" customWidth="1"/>
    <col min="13" max="20" width="0" style="68" hidden="1" customWidth="1"/>
    <col min="21" max="16384" width="9.140625" style="68" hidden="1"/>
  </cols>
  <sheetData>
    <row r="1" spans="1:8" ht="14.45" x14ac:dyDescent="0.3">
      <c r="A1" s="67"/>
      <c r="B1" s="67"/>
      <c r="C1" s="67"/>
      <c r="D1" s="67"/>
      <c r="E1" s="67"/>
      <c r="F1" s="67"/>
      <c r="G1" s="67"/>
      <c r="H1" s="67"/>
    </row>
    <row r="2" spans="1:8" ht="14.45" x14ac:dyDescent="0.3">
      <c r="A2" s="67"/>
      <c r="B2" s="67"/>
      <c r="C2" s="67"/>
      <c r="D2" s="67"/>
      <c r="E2" s="67"/>
      <c r="F2" s="67"/>
      <c r="G2" s="67"/>
      <c r="H2" s="67"/>
    </row>
    <row r="3" spans="1:8" thickBot="1" x14ac:dyDescent="0.35">
      <c r="A3" s="67"/>
      <c r="B3" s="67"/>
      <c r="C3" s="67"/>
      <c r="D3" s="67"/>
      <c r="E3" s="69"/>
      <c r="F3" s="67"/>
      <c r="G3" s="67"/>
      <c r="H3" s="67"/>
    </row>
    <row r="4" spans="1:8" ht="25.5" customHeight="1" thickBot="1" x14ac:dyDescent="0.55000000000000004">
      <c r="A4" s="70"/>
      <c r="B4" s="71" t="s">
        <v>105</v>
      </c>
      <c r="C4" s="72"/>
      <c r="D4" s="72"/>
      <c r="E4" s="72"/>
      <c r="F4" s="72"/>
      <c r="G4" s="73"/>
      <c r="H4" s="73"/>
    </row>
    <row r="5" spans="1:8" ht="39.75" customHeight="1" x14ac:dyDescent="0.3">
      <c r="A5" s="77"/>
      <c r="B5" s="259" t="s">
        <v>38</v>
      </c>
      <c r="C5" s="77"/>
      <c r="D5" s="340" t="s">
        <v>99</v>
      </c>
      <c r="E5" s="341"/>
      <c r="F5" s="75"/>
      <c r="G5" s="75"/>
      <c r="H5" s="75"/>
    </row>
    <row r="6" spans="1:8" ht="66" customHeight="1" x14ac:dyDescent="0.3">
      <c r="A6" s="77"/>
      <c r="B6" s="77"/>
      <c r="C6" s="77"/>
      <c r="D6" s="208" t="s">
        <v>32</v>
      </c>
      <c r="E6" s="209" t="s">
        <v>75</v>
      </c>
      <c r="F6" s="75"/>
      <c r="G6" s="75"/>
      <c r="H6" s="75"/>
    </row>
    <row r="7" spans="1:8" ht="27.75" customHeight="1" x14ac:dyDescent="0.3">
      <c r="A7" s="77"/>
      <c r="B7" s="77"/>
      <c r="C7" s="77"/>
      <c r="D7" s="48">
        <f>'Unrounded Requirement Finder'!D7</f>
        <v>0</v>
      </c>
      <c r="E7" s="49">
        <f>ROUND(IF(D7&gt;3.1,D7,FLOOR(D7,0.05)),2)</f>
        <v>0</v>
      </c>
      <c r="F7" s="75"/>
      <c r="G7" s="75"/>
      <c r="H7" s="75"/>
    </row>
    <row r="8" spans="1:8" s="79" customFormat="1" ht="40.5" customHeight="1" thickBot="1" x14ac:dyDescent="0.35">
      <c r="A8" s="77"/>
      <c r="B8" s="77"/>
      <c r="C8" s="77"/>
      <c r="D8" s="402" t="s">
        <v>102</v>
      </c>
      <c r="E8" s="403"/>
      <c r="F8" s="78"/>
      <c r="G8" s="78"/>
      <c r="H8" s="78"/>
    </row>
    <row r="9" spans="1:8" ht="9.75" customHeight="1" thickBot="1" x14ac:dyDescent="0.55000000000000004">
      <c r="A9" s="74"/>
      <c r="B9" s="75"/>
      <c r="C9" s="75"/>
      <c r="D9" s="75"/>
      <c r="E9" s="75"/>
      <c r="F9" s="75"/>
      <c r="G9" s="75"/>
      <c r="H9" s="75"/>
    </row>
    <row r="10" spans="1:8" ht="15.75" customHeight="1" thickBot="1" x14ac:dyDescent="0.4">
      <c r="A10" s="67"/>
      <c r="B10" s="415" t="s">
        <v>107</v>
      </c>
      <c r="C10" s="416"/>
      <c r="D10" s="416"/>
      <c r="E10" s="417"/>
      <c r="F10" s="67"/>
      <c r="G10" s="67"/>
      <c r="H10" s="67"/>
    </row>
    <row r="11" spans="1:8" ht="15" customHeight="1" x14ac:dyDescent="0.25">
      <c r="A11" s="67"/>
      <c r="B11" s="396" t="s">
        <v>106</v>
      </c>
      <c r="C11" s="397"/>
      <c r="D11" s="397"/>
      <c r="E11" s="398"/>
      <c r="F11" s="80"/>
      <c r="G11" s="81"/>
      <c r="H11" s="67"/>
    </row>
    <row r="12" spans="1:8" ht="15.75" thickBot="1" x14ac:dyDescent="0.3">
      <c r="A12" s="67"/>
      <c r="B12" s="399"/>
      <c r="C12" s="400"/>
      <c r="D12" s="400"/>
      <c r="E12" s="401"/>
      <c r="F12" s="80"/>
      <c r="G12" s="80"/>
      <c r="H12" s="67"/>
    </row>
    <row r="13" spans="1:8" ht="44.25" customHeight="1" x14ac:dyDescent="0.3">
      <c r="A13" s="67"/>
      <c r="B13" s="140" t="s">
        <v>10</v>
      </c>
      <c r="C13" s="141" t="s">
        <v>11</v>
      </c>
      <c r="D13" s="141" t="s">
        <v>12</v>
      </c>
      <c r="E13" s="142" t="s">
        <v>108</v>
      </c>
      <c r="F13" s="82"/>
      <c r="G13" s="82"/>
      <c r="H13" s="67"/>
    </row>
    <row r="14" spans="1:8" ht="15.75" customHeight="1" x14ac:dyDescent="0.25">
      <c r="A14" s="83" t="s">
        <v>13</v>
      </c>
      <c r="B14" s="143"/>
      <c r="C14" s="144"/>
      <c r="D14" s="84">
        <f t="shared" ref="D14:D23" si="0">B14*C14</f>
        <v>0</v>
      </c>
      <c r="E14" s="393"/>
      <c r="F14" s="82"/>
      <c r="G14" s="82"/>
      <c r="H14" s="67"/>
    </row>
    <row r="15" spans="1:8" x14ac:dyDescent="0.25">
      <c r="A15" s="83" t="s">
        <v>14</v>
      </c>
      <c r="B15" s="143"/>
      <c r="C15" s="144"/>
      <c r="D15" s="84">
        <f t="shared" si="0"/>
        <v>0</v>
      </c>
      <c r="E15" s="394"/>
      <c r="F15" s="82"/>
      <c r="G15" s="82"/>
      <c r="H15" s="67"/>
    </row>
    <row r="16" spans="1:8" x14ac:dyDescent="0.25">
      <c r="A16" s="83" t="s">
        <v>15</v>
      </c>
      <c r="B16" s="143"/>
      <c r="C16" s="144"/>
      <c r="D16" s="84">
        <f t="shared" si="0"/>
        <v>0</v>
      </c>
      <c r="E16" s="394"/>
      <c r="F16" s="76"/>
      <c r="G16" s="76"/>
      <c r="H16" s="67"/>
    </row>
    <row r="17" spans="1:8" x14ac:dyDescent="0.25">
      <c r="A17" s="83" t="s">
        <v>16</v>
      </c>
      <c r="B17" s="143"/>
      <c r="C17" s="144"/>
      <c r="D17" s="84">
        <f t="shared" si="0"/>
        <v>0</v>
      </c>
      <c r="E17" s="394"/>
      <c r="F17" s="76"/>
      <c r="G17" s="76"/>
      <c r="H17" s="67"/>
    </row>
    <row r="18" spans="1:8" ht="15" customHeight="1" x14ac:dyDescent="0.25">
      <c r="A18" s="83" t="s">
        <v>17</v>
      </c>
      <c r="B18" s="143"/>
      <c r="C18" s="144"/>
      <c r="D18" s="84">
        <f t="shared" si="0"/>
        <v>0</v>
      </c>
      <c r="E18" s="394"/>
      <c r="F18" s="76"/>
      <c r="G18" s="76"/>
      <c r="H18" s="67"/>
    </row>
    <row r="19" spans="1:8" ht="16.5" customHeight="1" x14ac:dyDescent="0.25">
      <c r="A19" s="83" t="s">
        <v>18</v>
      </c>
      <c r="B19" s="143"/>
      <c r="C19" s="144"/>
      <c r="D19" s="84">
        <f t="shared" si="0"/>
        <v>0</v>
      </c>
      <c r="E19" s="394"/>
      <c r="F19" s="76"/>
      <c r="G19" s="76"/>
      <c r="H19" s="67"/>
    </row>
    <row r="20" spans="1:8" ht="15" customHeight="1" x14ac:dyDescent="0.25">
      <c r="A20" s="83" t="s">
        <v>19</v>
      </c>
      <c r="B20" s="143"/>
      <c r="C20" s="144"/>
      <c r="D20" s="84">
        <f t="shared" si="0"/>
        <v>0</v>
      </c>
      <c r="E20" s="394"/>
      <c r="F20" s="76"/>
      <c r="G20" s="76"/>
      <c r="H20" s="67"/>
    </row>
    <row r="21" spans="1:8" ht="15" customHeight="1" x14ac:dyDescent="0.25">
      <c r="A21" s="83" t="s">
        <v>20</v>
      </c>
      <c r="B21" s="143"/>
      <c r="C21" s="144"/>
      <c r="D21" s="84">
        <f t="shared" si="0"/>
        <v>0</v>
      </c>
      <c r="E21" s="394"/>
      <c r="F21" s="76"/>
      <c r="G21" s="76"/>
      <c r="H21" s="67"/>
    </row>
    <row r="22" spans="1:8" ht="15" customHeight="1" x14ac:dyDescent="0.25">
      <c r="A22" s="83" t="s">
        <v>21</v>
      </c>
      <c r="B22" s="143"/>
      <c r="C22" s="144"/>
      <c r="D22" s="84">
        <f t="shared" si="0"/>
        <v>0</v>
      </c>
      <c r="E22" s="394"/>
      <c r="F22" s="76"/>
      <c r="G22" s="76"/>
      <c r="H22" s="67"/>
    </row>
    <row r="23" spans="1:8" ht="15" customHeight="1" x14ac:dyDescent="0.25">
      <c r="A23" s="83" t="s">
        <v>22</v>
      </c>
      <c r="B23" s="143"/>
      <c r="C23" s="144"/>
      <c r="D23" s="84">
        <f t="shared" si="0"/>
        <v>0</v>
      </c>
      <c r="E23" s="395"/>
      <c r="F23" s="76"/>
      <c r="G23" s="76"/>
      <c r="H23" s="67"/>
    </row>
    <row r="24" spans="1:8" x14ac:dyDescent="0.25">
      <c r="A24" s="85" t="s">
        <v>23</v>
      </c>
      <c r="B24" s="86">
        <f>SUM(B14:B23)</f>
        <v>0</v>
      </c>
      <c r="C24" s="87"/>
      <c r="D24" s="88">
        <f>SUM(D14:D23)</f>
        <v>0</v>
      </c>
      <c r="E24" s="89">
        <f>ROUND((IF(D24=0,0,IF(B24=0,0,D24/B24))),2)</f>
        <v>0</v>
      </c>
      <c r="F24" s="90"/>
      <c r="G24" s="91"/>
      <c r="H24" s="67"/>
    </row>
    <row r="25" spans="1:8" ht="18" customHeight="1" x14ac:dyDescent="0.25">
      <c r="A25" s="85"/>
      <c r="B25" s="404" t="s">
        <v>211</v>
      </c>
      <c r="C25" s="405"/>
      <c r="D25" s="405"/>
      <c r="E25" s="406"/>
      <c r="F25" s="90"/>
      <c r="G25" s="91"/>
      <c r="H25" s="67"/>
    </row>
    <row r="26" spans="1:8" ht="21.75" customHeight="1" thickBot="1" x14ac:dyDescent="0.3">
      <c r="A26" s="85"/>
      <c r="B26" s="407"/>
      <c r="C26" s="408"/>
      <c r="D26" s="408"/>
      <c r="E26" s="409"/>
      <c r="F26" s="90"/>
      <c r="G26" s="91"/>
      <c r="H26" s="67"/>
    </row>
    <row r="27" spans="1:8" ht="9.75" customHeight="1" thickBot="1" x14ac:dyDescent="0.3">
      <c r="A27" s="85"/>
      <c r="B27" s="92"/>
      <c r="C27" s="93"/>
      <c r="D27" s="94"/>
      <c r="E27" s="90"/>
      <c r="F27" s="90"/>
      <c r="G27" s="91"/>
      <c r="H27" s="67"/>
    </row>
    <row r="28" spans="1:8" ht="15" customHeight="1" x14ac:dyDescent="0.25">
      <c r="A28" s="67"/>
      <c r="B28" s="67"/>
      <c r="C28" s="67"/>
      <c r="D28" s="410" t="s">
        <v>109</v>
      </c>
      <c r="E28" s="411"/>
      <c r="F28" s="90"/>
      <c r="G28" s="91"/>
      <c r="H28" s="67"/>
    </row>
    <row r="29" spans="1:8" ht="15.75" customHeight="1" x14ac:dyDescent="0.25">
      <c r="A29" s="67"/>
      <c r="B29" s="67"/>
      <c r="C29" s="95"/>
      <c r="D29" s="412"/>
      <c r="E29" s="413"/>
      <c r="F29" s="90"/>
      <c r="G29" s="91"/>
      <c r="H29" s="67"/>
    </row>
    <row r="30" spans="1:8" ht="18.75" customHeight="1" thickBot="1" x14ac:dyDescent="0.3">
      <c r="A30" s="67"/>
      <c r="B30" s="95"/>
      <c r="C30" s="95"/>
      <c r="D30" s="414">
        <f>IF(E24=0,0,IF(E7-E24&lt;=0,0,E7-E24))</f>
        <v>0</v>
      </c>
      <c r="E30" s="384"/>
      <c r="F30" s="90"/>
      <c r="G30" s="91"/>
      <c r="H30" s="67"/>
    </row>
    <row r="31" spans="1:8" ht="10.5" customHeight="1" thickBot="1" x14ac:dyDescent="0.3">
      <c r="A31" s="67"/>
      <c r="B31" s="95"/>
      <c r="C31" s="95"/>
      <c r="D31" s="94"/>
      <c r="E31" s="90"/>
      <c r="F31" s="90"/>
      <c r="G31" s="91"/>
      <c r="H31" s="67"/>
    </row>
    <row r="32" spans="1:8" ht="15.75" customHeight="1" x14ac:dyDescent="0.25">
      <c r="A32" s="67"/>
      <c r="B32" s="95"/>
      <c r="C32" s="95"/>
      <c r="D32" s="389" t="s">
        <v>110</v>
      </c>
      <c r="E32" s="390"/>
      <c r="F32" s="90"/>
      <c r="G32" s="91"/>
      <c r="H32" s="67"/>
    </row>
    <row r="33" spans="1:8" ht="15.75" customHeight="1" x14ac:dyDescent="0.25">
      <c r="A33" s="67"/>
      <c r="B33" s="67"/>
      <c r="C33" s="67"/>
      <c r="D33" s="391"/>
      <c r="E33" s="392"/>
      <c r="F33" s="90"/>
      <c r="G33" s="91"/>
      <c r="H33" s="67"/>
    </row>
    <row r="34" spans="1:8" ht="15.75" thickBot="1" x14ac:dyDescent="0.3">
      <c r="A34" s="67"/>
      <c r="B34" s="67"/>
      <c r="C34" s="67"/>
      <c r="D34" s="383">
        <f>IF(E24=0,0,IF(D30&gt;0.1,E24+0.1,IF(D30=0,"No price increase necessary",E24+D30)))</f>
        <v>0</v>
      </c>
      <c r="E34" s="384"/>
      <c r="F34" s="90"/>
      <c r="G34" s="67"/>
      <c r="H34" s="96"/>
    </row>
    <row r="35" spans="1:8" ht="15.75" thickBot="1" x14ac:dyDescent="0.3">
      <c r="A35" s="67"/>
      <c r="B35" s="67"/>
      <c r="C35" s="67"/>
      <c r="D35" s="94"/>
      <c r="E35" s="90"/>
      <c r="F35" s="90"/>
      <c r="G35" s="67"/>
      <c r="H35" s="96"/>
    </row>
    <row r="36" spans="1:8" ht="15.75" customHeight="1" x14ac:dyDescent="0.25">
      <c r="A36" s="67"/>
      <c r="B36" s="67"/>
      <c r="C36" s="67"/>
      <c r="D36" s="379" t="s">
        <v>111</v>
      </c>
      <c r="E36" s="380"/>
      <c r="F36" s="90"/>
      <c r="G36" s="97"/>
      <c r="H36" s="96"/>
    </row>
    <row r="37" spans="1:8" ht="15.75" customHeight="1" x14ac:dyDescent="0.25">
      <c r="A37" s="67"/>
      <c r="B37" s="67"/>
      <c r="C37" s="67"/>
      <c r="D37" s="381"/>
      <c r="E37" s="382"/>
      <c r="F37" s="90"/>
      <c r="G37" s="97"/>
      <c r="H37" s="96"/>
    </row>
    <row r="38" spans="1:8" ht="15.75" thickBot="1" x14ac:dyDescent="0.3">
      <c r="A38" s="67"/>
      <c r="B38" s="67"/>
      <c r="C38" s="67"/>
      <c r="D38" s="383">
        <f>IF(D30&gt;0.1,D30-0.1,0)</f>
        <v>0</v>
      </c>
      <c r="E38" s="384"/>
      <c r="F38" s="90"/>
      <c r="G38" s="97"/>
      <c r="H38" s="96"/>
    </row>
    <row r="39" spans="1:8" ht="15.75" thickBot="1" x14ac:dyDescent="0.3">
      <c r="A39" s="67"/>
      <c r="B39" s="98"/>
      <c r="C39" s="67"/>
      <c r="D39" s="94"/>
      <c r="E39" s="90"/>
      <c r="F39" s="90"/>
      <c r="G39" s="97"/>
      <c r="H39" s="96"/>
    </row>
    <row r="40" spans="1:8" x14ac:dyDescent="0.25">
      <c r="A40" s="67"/>
      <c r="B40" s="98"/>
      <c r="C40" s="67"/>
      <c r="D40" s="379" t="s">
        <v>112</v>
      </c>
      <c r="E40" s="380"/>
      <c r="F40" s="90"/>
      <c r="G40" s="97"/>
      <c r="H40" s="96"/>
    </row>
    <row r="41" spans="1:8" x14ac:dyDescent="0.25">
      <c r="A41" s="67"/>
      <c r="B41" s="98"/>
      <c r="C41" s="67"/>
      <c r="D41" s="381"/>
      <c r="E41" s="382"/>
      <c r="F41" s="90"/>
      <c r="G41" s="97"/>
      <c r="H41" s="96"/>
    </row>
    <row r="42" spans="1:8" ht="15.75" thickBot="1" x14ac:dyDescent="0.3">
      <c r="A42" s="385" t="s">
        <v>113</v>
      </c>
      <c r="B42" s="385"/>
      <c r="C42" s="311"/>
      <c r="D42" s="383">
        <f>IF(E24=0,0,IF(D38&gt;0,0,IF(D30&gt;0,0,E24-E7)))</f>
        <v>0</v>
      </c>
      <c r="E42" s="384"/>
      <c r="F42" s="90"/>
      <c r="G42" s="97"/>
      <c r="H42" s="96"/>
    </row>
    <row r="43" spans="1:8" x14ac:dyDescent="0.25">
      <c r="A43" s="67"/>
      <c r="B43" s="67"/>
      <c r="C43" s="67"/>
      <c r="D43" s="67"/>
      <c r="E43" s="67"/>
      <c r="F43" s="99"/>
      <c r="G43" s="97"/>
      <c r="H43" s="96"/>
    </row>
    <row r="44" spans="1:8" ht="25.5" customHeight="1" x14ac:dyDescent="0.4">
      <c r="A44" s="100"/>
      <c r="B44" s="100" t="s">
        <v>35</v>
      </c>
      <c r="C44" s="101"/>
      <c r="D44" s="101"/>
      <c r="E44" s="101"/>
      <c r="F44" s="101"/>
      <c r="G44" s="101"/>
      <c r="H44" s="101"/>
    </row>
    <row r="45" spans="1:8" ht="15.75" thickBot="1" x14ac:dyDescent="0.3">
      <c r="A45" s="67"/>
      <c r="B45" s="67"/>
      <c r="C45" s="67"/>
      <c r="D45" s="67"/>
      <c r="E45" s="67"/>
      <c r="F45" s="67"/>
      <c r="G45" s="97"/>
      <c r="H45" s="96"/>
    </row>
    <row r="46" spans="1:8" ht="15.75" thickBot="1" x14ac:dyDescent="0.3">
      <c r="A46" s="369" t="s">
        <v>9</v>
      </c>
      <c r="B46" s="370"/>
      <c r="C46" s="370"/>
      <c r="D46" s="370"/>
      <c r="E46" s="370"/>
      <c r="F46" s="371"/>
      <c r="G46" s="97"/>
      <c r="H46" s="96"/>
    </row>
    <row r="47" spans="1:8" x14ac:dyDescent="0.25">
      <c r="A47" s="372" t="s">
        <v>26</v>
      </c>
      <c r="B47" s="373"/>
      <c r="C47" s="373"/>
      <c r="D47" s="373"/>
      <c r="E47" s="373"/>
      <c r="F47" s="374"/>
      <c r="G47" s="97"/>
      <c r="H47" s="96"/>
    </row>
    <row r="48" spans="1:8" ht="15.75" thickBot="1" x14ac:dyDescent="0.3">
      <c r="A48" s="375"/>
      <c r="B48" s="376"/>
      <c r="C48" s="376"/>
      <c r="D48" s="376"/>
      <c r="E48" s="376"/>
      <c r="F48" s="377"/>
      <c r="G48" s="97"/>
      <c r="H48" s="96"/>
    </row>
    <row r="49" spans="1:8" ht="30" x14ac:dyDescent="0.25">
      <c r="A49" s="102"/>
      <c r="B49" s="146" t="s">
        <v>10</v>
      </c>
      <c r="C49" s="147" t="s">
        <v>11</v>
      </c>
      <c r="D49" s="147" t="s">
        <v>12</v>
      </c>
      <c r="E49" s="142" t="s">
        <v>27</v>
      </c>
      <c r="F49" s="103"/>
      <c r="G49" s="97"/>
      <c r="H49" s="96"/>
    </row>
    <row r="50" spans="1:8" x14ac:dyDescent="0.25">
      <c r="A50" s="104" t="s">
        <v>13</v>
      </c>
      <c r="B50" s="143"/>
      <c r="C50" s="144"/>
      <c r="D50" s="105">
        <f t="shared" ref="D50:D59" si="1">B50*C50</f>
        <v>0</v>
      </c>
      <c r="E50" s="386"/>
      <c r="F50" s="103"/>
      <c r="G50" s="97"/>
      <c r="H50" s="96"/>
    </row>
    <row r="51" spans="1:8" x14ac:dyDescent="0.25">
      <c r="A51" s="104" t="s">
        <v>14</v>
      </c>
      <c r="B51" s="143"/>
      <c r="C51" s="144"/>
      <c r="D51" s="105">
        <f t="shared" si="1"/>
        <v>0</v>
      </c>
      <c r="E51" s="387"/>
      <c r="F51" s="103"/>
      <c r="G51" s="97"/>
      <c r="H51" s="96"/>
    </row>
    <row r="52" spans="1:8" x14ac:dyDescent="0.25">
      <c r="A52" s="104" t="s">
        <v>15</v>
      </c>
      <c r="B52" s="143"/>
      <c r="C52" s="144"/>
      <c r="D52" s="105">
        <f t="shared" si="1"/>
        <v>0</v>
      </c>
      <c r="E52" s="387"/>
      <c r="F52" s="103"/>
      <c r="G52" s="97"/>
      <c r="H52" s="96"/>
    </row>
    <row r="53" spans="1:8" x14ac:dyDescent="0.25">
      <c r="A53" s="104" t="s">
        <v>16</v>
      </c>
      <c r="B53" s="143"/>
      <c r="C53" s="144"/>
      <c r="D53" s="105">
        <f t="shared" si="1"/>
        <v>0</v>
      </c>
      <c r="E53" s="387"/>
      <c r="F53" s="103"/>
      <c r="G53" s="97"/>
      <c r="H53" s="96"/>
    </row>
    <row r="54" spans="1:8" x14ac:dyDescent="0.25">
      <c r="A54" s="104" t="s">
        <v>17</v>
      </c>
      <c r="B54" s="143"/>
      <c r="C54" s="144"/>
      <c r="D54" s="105">
        <f t="shared" si="1"/>
        <v>0</v>
      </c>
      <c r="E54" s="387"/>
      <c r="F54" s="103"/>
      <c r="G54" s="97"/>
      <c r="H54" s="96"/>
    </row>
    <row r="55" spans="1:8" x14ac:dyDescent="0.25">
      <c r="A55" s="104" t="s">
        <v>18</v>
      </c>
      <c r="B55" s="143"/>
      <c r="C55" s="144"/>
      <c r="D55" s="105">
        <f t="shared" si="1"/>
        <v>0</v>
      </c>
      <c r="E55" s="387"/>
      <c r="F55" s="103"/>
      <c r="G55" s="97"/>
      <c r="H55" s="96"/>
    </row>
    <row r="56" spans="1:8" x14ac:dyDescent="0.25">
      <c r="A56" s="104" t="s">
        <v>19</v>
      </c>
      <c r="B56" s="143"/>
      <c r="C56" s="144"/>
      <c r="D56" s="105">
        <f t="shared" si="1"/>
        <v>0</v>
      </c>
      <c r="E56" s="387"/>
      <c r="F56" s="103"/>
      <c r="G56" s="97"/>
      <c r="H56" s="96"/>
    </row>
    <row r="57" spans="1:8" x14ac:dyDescent="0.25">
      <c r="A57" s="104" t="s">
        <v>20</v>
      </c>
      <c r="B57" s="143"/>
      <c r="C57" s="144"/>
      <c r="D57" s="105">
        <f t="shared" si="1"/>
        <v>0</v>
      </c>
      <c r="E57" s="387"/>
      <c r="F57" s="103"/>
      <c r="G57" s="97"/>
      <c r="H57" s="96"/>
    </row>
    <row r="58" spans="1:8" x14ac:dyDescent="0.25">
      <c r="A58" s="104" t="s">
        <v>21</v>
      </c>
      <c r="B58" s="143"/>
      <c r="C58" s="144"/>
      <c r="D58" s="84">
        <f t="shared" si="1"/>
        <v>0</v>
      </c>
      <c r="E58" s="387"/>
      <c r="F58" s="103"/>
      <c r="G58" s="97"/>
      <c r="H58" s="96"/>
    </row>
    <row r="59" spans="1:8" x14ac:dyDescent="0.25">
      <c r="A59" s="104" t="s">
        <v>22</v>
      </c>
      <c r="B59" s="143"/>
      <c r="C59" s="144"/>
      <c r="D59" s="84">
        <f t="shared" si="1"/>
        <v>0</v>
      </c>
      <c r="E59" s="388"/>
      <c r="F59" s="103"/>
      <c r="G59" s="97"/>
      <c r="H59" s="96"/>
    </row>
    <row r="60" spans="1:8" ht="15.75" thickBot="1" x14ac:dyDescent="0.3">
      <c r="A60" s="106" t="s">
        <v>23</v>
      </c>
      <c r="B60" s="107">
        <f>SUM(B50:B59)</f>
        <v>0</v>
      </c>
      <c r="C60" s="108"/>
      <c r="D60" s="109">
        <f>SUM(D50:D59)</f>
        <v>0</v>
      </c>
      <c r="E60" s="110">
        <f>(IF(D60=0,0,IF(B60=0,0,D60/B60)))</f>
        <v>0</v>
      </c>
      <c r="F60" s="103"/>
      <c r="G60" s="97"/>
      <c r="H60" s="96"/>
    </row>
    <row r="61" spans="1:8" ht="15.75" thickBot="1" x14ac:dyDescent="0.3">
      <c r="A61" s="111"/>
      <c r="B61" s="112"/>
      <c r="C61" s="112"/>
      <c r="D61" s="112"/>
      <c r="E61" s="113">
        <f>ROUND(E60,2)</f>
        <v>0</v>
      </c>
      <c r="F61" s="114"/>
      <c r="G61" s="97"/>
      <c r="H61" s="96"/>
    </row>
    <row r="62" spans="1:8" ht="15.75" thickBot="1" x14ac:dyDescent="0.3">
      <c r="A62" s="111"/>
      <c r="B62" s="378"/>
      <c r="C62" s="378"/>
      <c r="D62" s="115"/>
      <c r="E62" s="112"/>
      <c r="F62" s="114"/>
      <c r="G62" s="97"/>
      <c r="H62" s="96"/>
    </row>
    <row r="63" spans="1:8" ht="19.5" customHeight="1" x14ac:dyDescent="0.25">
      <c r="A63" s="368" t="s">
        <v>25</v>
      </c>
      <c r="B63" s="368"/>
      <c r="C63" s="368"/>
      <c r="D63" s="368"/>
      <c r="E63" s="368"/>
      <c r="F63" s="368"/>
      <c r="G63" s="368"/>
      <c r="H63" s="368"/>
    </row>
    <row r="64" spans="1:8" ht="19.5" customHeight="1" x14ac:dyDescent="0.25">
      <c r="A64" s="368"/>
      <c r="B64" s="368"/>
      <c r="C64" s="368"/>
      <c r="D64" s="368"/>
      <c r="E64" s="368"/>
      <c r="F64" s="368"/>
      <c r="G64" s="368"/>
      <c r="H64" s="368"/>
    </row>
    <row r="65" spans="1:8" x14ac:dyDescent="0.25">
      <c r="A65" s="67"/>
      <c r="B65" s="67"/>
      <c r="C65" s="67"/>
      <c r="D65" s="67"/>
      <c r="E65" s="67"/>
      <c r="F65" s="67"/>
      <c r="G65" s="67"/>
      <c r="H65" s="67"/>
    </row>
    <row r="66" spans="1:8" ht="14.45" hidden="1" x14ac:dyDescent="0.3"/>
    <row r="67" spans="1:8" ht="14.45" hidden="1" x14ac:dyDescent="0.3"/>
    <row r="68" spans="1:8" ht="14.45" hidden="1" x14ac:dyDescent="0.3"/>
    <row r="69" spans="1:8" ht="14.45" hidden="1" x14ac:dyDescent="0.3"/>
    <row r="70" spans="1:8" ht="14.45" hidden="1" x14ac:dyDescent="0.3"/>
    <row r="71" spans="1:8" ht="14.45" hidden="1" x14ac:dyDescent="0.3"/>
    <row r="72" spans="1:8" ht="14.45" hidden="1" x14ac:dyDescent="0.3"/>
    <row r="73" spans="1:8" ht="14.45" hidden="1" x14ac:dyDescent="0.3"/>
    <row r="74" spans="1:8" ht="14.45" hidden="1" x14ac:dyDescent="0.3"/>
    <row r="75" spans="1:8" ht="14.45" hidden="1" x14ac:dyDescent="0.3"/>
    <row r="76" spans="1:8" ht="14.45" hidden="1" x14ac:dyDescent="0.3"/>
    <row r="77" spans="1:8" ht="14.45" hidden="1" x14ac:dyDescent="0.3"/>
    <row r="78" spans="1:8" ht="14.45" hidden="1" x14ac:dyDescent="0.3"/>
    <row r="79" spans="1:8" ht="14.45" hidden="1" x14ac:dyDescent="0.3"/>
    <row r="80" spans="1:8" ht="14.45" hidden="1" x14ac:dyDescent="0.3"/>
    <row r="81" ht="14.45" hidden="1" x14ac:dyDescent="0.3"/>
    <row r="82" ht="14.45" hidden="1" x14ac:dyDescent="0.3"/>
    <row r="83" ht="14.45" hidden="1" x14ac:dyDescent="0.3"/>
    <row r="84" ht="14.45" hidden="1" x14ac:dyDescent="0.3"/>
    <row r="85" ht="14.45" hidden="1" x14ac:dyDescent="0.3"/>
    <row r="86" ht="14.45" hidden="1" x14ac:dyDescent="0.3"/>
    <row r="87" ht="14.45" hidden="1" x14ac:dyDescent="0.3"/>
    <row r="88" ht="14.45" hidden="1" x14ac:dyDescent="0.3"/>
    <row r="89" ht="14.45" hidden="1" x14ac:dyDescent="0.3"/>
    <row r="90" ht="14.45" hidden="1" x14ac:dyDescent="0.3"/>
    <row r="91" ht="14.45" hidden="1" x14ac:dyDescent="0.3"/>
  </sheetData>
  <sheetProtection password="CC30" sheet="1" objects="1" scenarios="1"/>
  <mergeCells count="20">
    <mergeCell ref="D34:E34"/>
    <mergeCell ref="D32:E33"/>
    <mergeCell ref="E14:E23"/>
    <mergeCell ref="B11:E12"/>
    <mergeCell ref="D5:E5"/>
    <mergeCell ref="D8:E8"/>
    <mergeCell ref="B25:E26"/>
    <mergeCell ref="D28:E29"/>
    <mergeCell ref="D30:E30"/>
    <mergeCell ref="B10:E10"/>
    <mergeCell ref="A63:H64"/>
    <mergeCell ref="A46:F46"/>
    <mergeCell ref="A47:F48"/>
    <mergeCell ref="B62:C62"/>
    <mergeCell ref="D36:E37"/>
    <mergeCell ref="D38:E38"/>
    <mergeCell ref="D40:E41"/>
    <mergeCell ref="D42:E42"/>
    <mergeCell ref="A42:C42"/>
    <mergeCell ref="E50:E59"/>
  </mergeCells>
  <hyperlinks>
    <hyperlink ref="A42:C42" location="'SY2014-2015 REPORT'!A1" display="Go to SY2014-2015 Report"/>
    <hyperlink ref="B5" location="Instructions!A1" display="Go to Instructions"/>
  </hyperlinks>
  <pageMargins left="0.4" right="0.4" top="0.5" bottom="0.5" header="0.55000000000000004" footer="0.55000000000000004"/>
  <pageSetup scale="65" orientation="portrait" r:id="rId1"/>
  <ignoredErrors>
    <ignoredError sqref="A14:A23 A50:A59"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F85"/>
  <sheetViews>
    <sheetView showGridLines="0" zoomScaleNormal="100" workbookViewId="0">
      <selection activeCell="E7" sqref="E7"/>
    </sheetView>
  </sheetViews>
  <sheetFormatPr defaultColWidth="0" defaultRowHeight="15" customHeight="1" zeroHeight="1" x14ac:dyDescent="0.25"/>
  <cols>
    <col min="1" max="1" width="14.140625" style="68" customWidth="1"/>
    <col min="2" max="2" width="6" style="68" customWidth="1"/>
    <col min="3" max="3" width="17.5703125" style="68" customWidth="1"/>
    <col min="4" max="4" width="27.85546875" style="68" customWidth="1"/>
    <col min="5" max="5" width="29.85546875" style="68" customWidth="1"/>
    <col min="6" max="6" width="17.7109375" style="68" customWidth="1"/>
    <col min="7" max="16384" width="9.140625" style="68" hidden="1"/>
  </cols>
  <sheetData>
    <row r="1" spans="1:6" ht="14.45" x14ac:dyDescent="0.3">
      <c r="A1" s="67"/>
      <c r="B1" s="67"/>
      <c r="C1" s="67"/>
      <c r="D1" s="67"/>
      <c r="E1" s="67"/>
      <c r="F1" s="67"/>
    </row>
    <row r="2" spans="1:6" ht="14.45" x14ac:dyDescent="0.3">
      <c r="A2" s="67"/>
      <c r="B2" s="67"/>
      <c r="C2" s="67"/>
      <c r="D2" s="67"/>
      <c r="E2" s="67"/>
      <c r="F2" s="67"/>
    </row>
    <row r="3" spans="1:6" thickBot="1" x14ac:dyDescent="0.35">
      <c r="A3" s="67"/>
      <c r="B3" s="67"/>
      <c r="C3" s="67"/>
      <c r="D3" s="67"/>
      <c r="E3" s="67"/>
      <c r="F3" s="67"/>
    </row>
    <row r="4" spans="1:6" s="101" customFormat="1" ht="26.45" thickBot="1" x14ac:dyDescent="0.55000000000000004">
      <c r="A4" s="117" t="s">
        <v>114</v>
      </c>
      <c r="B4" s="117"/>
      <c r="C4" s="117"/>
      <c r="D4" s="117"/>
      <c r="E4" s="117"/>
      <c r="F4" s="117"/>
    </row>
    <row r="5" spans="1:6" s="99" customFormat="1" ht="33.75" customHeight="1" x14ac:dyDescent="0.5">
      <c r="A5" s="418" t="s">
        <v>38</v>
      </c>
      <c r="B5" s="418"/>
      <c r="C5" s="419"/>
      <c r="D5" s="340" t="s">
        <v>99</v>
      </c>
      <c r="E5" s="341"/>
      <c r="F5" s="120"/>
    </row>
    <row r="6" spans="1:6" s="99" customFormat="1" ht="55.5" customHeight="1" x14ac:dyDescent="0.5">
      <c r="A6" s="120"/>
      <c r="B6" s="120"/>
      <c r="C6" s="120"/>
      <c r="D6" s="208" t="s">
        <v>32</v>
      </c>
      <c r="E6" s="209" t="s">
        <v>77</v>
      </c>
      <c r="F6" s="120"/>
    </row>
    <row r="7" spans="1:6" s="101" customFormat="1" ht="29.25" customHeight="1" x14ac:dyDescent="0.5">
      <c r="A7" s="120"/>
      <c r="B7" s="120"/>
      <c r="C7" s="120"/>
      <c r="D7" s="48">
        <f>'Unrounded Requirement Finder'!D7</f>
        <v>0</v>
      </c>
      <c r="E7" s="49">
        <f>ROUND(IF(D7&gt;3.1,D7,FLOOR(D7,0.05)),2)</f>
        <v>0</v>
      </c>
      <c r="F7" s="120"/>
    </row>
    <row r="8" spans="1:6" s="101" customFormat="1" ht="39" customHeight="1" thickBot="1" x14ac:dyDescent="0.55000000000000004">
      <c r="A8" s="120"/>
      <c r="B8" s="120"/>
      <c r="C8" s="120"/>
      <c r="D8" s="402" t="s">
        <v>102</v>
      </c>
      <c r="E8" s="403"/>
      <c r="F8" s="120"/>
    </row>
    <row r="9" spans="1:6" s="101" customFormat="1" ht="9" customHeight="1" thickBot="1" x14ac:dyDescent="0.55000000000000004">
      <c r="A9" s="120"/>
      <c r="B9" s="120"/>
      <c r="C9" s="120"/>
      <c r="D9" s="151"/>
      <c r="E9" s="152"/>
      <c r="F9" s="120"/>
    </row>
    <row r="10" spans="1:6" s="101" customFormat="1" ht="18" customHeight="1" x14ac:dyDescent="0.5">
      <c r="A10" s="120"/>
      <c r="B10" s="120"/>
      <c r="C10" s="120"/>
      <c r="D10" s="434" t="s">
        <v>60</v>
      </c>
      <c r="E10" s="435"/>
      <c r="F10" s="120"/>
    </row>
    <row r="11" spans="1:6" s="101" customFormat="1" ht="72" customHeight="1" x14ac:dyDescent="0.5">
      <c r="A11" s="120"/>
      <c r="B11" s="120"/>
      <c r="C11" s="120"/>
      <c r="D11" s="436" t="s">
        <v>115</v>
      </c>
      <c r="E11" s="437"/>
      <c r="F11" s="120"/>
    </row>
    <row r="12" spans="1:6" s="101" customFormat="1" ht="31.5" customHeight="1" thickBot="1" x14ac:dyDescent="0.55000000000000004">
      <c r="A12" s="120"/>
      <c r="B12" s="120"/>
      <c r="C12" s="173"/>
      <c r="D12" s="169"/>
      <c r="E12" s="231" t="s">
        <v>116</v>
      </c>
      <c r="F12" s="120"/>
    </row>
    <row r="13" spans="1:6" s="99" customFormat="1" ht="10.5" customHeight="1" thickBot="1" x14ac:dyDescent="0.55000000000000004">
      <c r="A13" s="120"/>
      <c r="B13" s="120"/>
      <c r="C13" s="120"/>
      <c r="D13" s="47"/>
      <c r="E13" s="47"/>
      <c r="F13" s="120"/>
    </row>
    <row r="14" spans="1:6" ht="16.149999999999999" thickBot="1" x14ac:dyDescent="0.35">
      <c r="A14" s="67"/>
      <c r="B14" s="67"/>
      <c r="C14" s="421" t="s">
        <v>117</v>
      </c>
      <c r="D14" s="422"/>
      <c r="E14" s="423"/>
      <c r="F14" s="67"/>
    </row>
    <row r="15" spans="1:6" ht="38.25" customHeight="1" thickBot="1" x14ac:dyDescent="0.35">
      <c r="A15" s="56"/>
      <c r="B15" s="56"/>
      <c r="C15" s="424" t="s">
        <v>118</v>
      </c>
      <c r="D15" s="425"/>
      <c r="E15" s="426"/>
      <c r="F15" s="67"/>
    </row>
    <row r="16" spans="1:6" ht="46.5" customHeight="1" x14ac:dyDescent="0.25">
      <c r="A16" s="121"/>
      <c r="B16" s="121"/>
      <c r="C16" s="145" t="s">
        <v>59</v>
      </c>
      <c r="D16" s="159" t="s">
        <v>119</v>
      </c>
      <c r="E16" s="160" t="s">
        <v>120</v>
      </c>
      <c r="F16" s="433"/>
    </row>
    <row r="17" spans="1:6" ht="34.5" customHeight="1" x14ac:dyDescent="0.25">
      <c r="A17" s="121"/>
      <c r="B17" s="121"/>
      <c r="C17" s="257"/>
      <c r="D17" s="161">
        <f>IF(D7=0,0,IF(D12="",0,IF(AND(D12&gt;3.1,E7-D12&lt;0),0,IF(AND(D12&gt;3.1,E7-D12&gt;0),E7-D12,IF(AND(D12&lt;=3.1,E7-D12&lt;0),0,E7-D12)))))</f>
        <v>0</v>
      </c>
      <c r="E17" s="162">
        <f>C17*D17</f>
        <v>0</v>
      </c>
      <c r="F17" s="433"/>
    </row>
    <row r="18" spans="1:6" ht="15" customHeight="1" x14ac:dyDescent="0.25">
      <c r="A18" s="121"/>
      <c r="B18" s="121"/>
      <c r="C18" s="427" t="s">
        <v>121</v>
      </c>
      <c r="D18" s="428"/>
      <c r="E18" s="429"/>
      <c r="F18" s="122"/>
    </row>
    <row r="19" spans="1:6" ht="15" customHeight="1" thickBot="1" x14ac:dyDescent="0.3">
      <c r="A19" s="121"/>
      <c r="B19" s="121"/>
      <c r="C19" s="430"/>
      <c r="D19" s="431"/>
      <c r="E19" s="432"/>
      <c r="F19" s="122"/>
    </row>
    <row r="20" spans="1:6" ht="15" customHeight="1" x14ac:dyDescent="0.25">
      <c r="A20" s="121"/>
      <c r="B20" s="121"/>
      <c r="C20" s="123"/>
      <c r="E20" s="124"/>
      <c r="F20" s="122"/>
    </row>
    <row r="21" spans="1:6" ht="15.75" thickBot="1" x14ac:dyDescent="0.3">
      <c r="A21" s="121"/>
      <c r="B21" s="121"/>
      <c r="D21" s="121"/>
      <c r="E21" s="127"/>
      <c r="F21" s="122"/>
    </row>
    <row r="22" spans="1:6" ht="60" x14ac:dyDescent="0.25">
      <c r="A22" s="67"/>
      <c r="B22" s="67"/>
      <c r="C22" s="129"/>
      <c r="D22" s="167" t="s">
        <v>122</v>
      </c>
      <c r="E22" s="168" t="s">
        <v>123</v>
      </c>
      <c r="F22" s="128"/>
    </row>
    <row r="23" spans="1:6" ht="24.75" customHeight="1" thickBot="1" x14ac:dyDescent="0.3">
      <c r="A23" s="67"/>
      <c r="B23" s="67"/>
      <c r="C23" s="129"/>
      <c r="D23" s="169">
        <v>0</v>
      </c>
      <c r="E23" s="170">
        <f>IF((E17-D23)&lt;0,0,E17-D23)</f>
        <v>0</v>
      </c>
      <c r="F23" s="69"/>
    </row>
    <row r="24" spans="1:6" ht="24.75" customHeight="1" thickBot="1" x14ac:dyDescent="0.3">
      <c r="A24" s="67"/>
      <c r="B24" s="67"/>
      <c r="C24" s="129"/>
      <c r="D24" s="256"/>
      <c r="E24" s="255"/>
      <c r="F24" s="69"/>
    </row>
    <row r="25" spans="1:6" ht="45.75" customHeight="1" x14ac:dyDescent="0.25">
      <c r="A25" s="125"/>
      <c r="B25" s="125"/>
      <c r="C25" s="126"/>
      <c r="D25" s="163" t="s">
        <v>124</v>
      </c>
      <c r="E25" s="164" t="s">
        <v>125</v>
      </c>
      <c r="F25" s="122"/>
    </row>
    <row r="26" spans="1:6" ht="19.5" customHeight="1" thickBot="1" x14ac:dyDescent="0.3">
      <c r="A26" s="121"/>
      <c r="B26" s="121"/>
      <c r="C26" s="121"/>
      <c r="D26" s="165">
        <f>IF(D17&gt;0.1,0.1,D17)</f>
        <v>0</v>
      </c>
      <c r="E26" s="166">
        <f>IF(E23&lt;(D26*C17),E23,D26*C17)</f>
        <v>0</v>
      </c>
      <c r="F26" s="122"/>
    </row>
    <row r="27" spans="1:6" ht="15.75" thickBot="1" x14ac:dyDescent="0.3">
      <c r="A27" s="67"/>
      <c r="B27" s="67"/>
      <c r="C27" s="129"/>
      <c r="D27" s="129"/>
      <c r="E27" s="130"/>
      <c r="F27" s="67"/>
    </row>
    <row r="28" spans="1:6" ht="45" x14ac:dyDescent="0.25">
      <c r="A28" s="67"/>
      <c r="B28" s="67"/>
      <c r="C28" s="129"/>
      <c r="E28" s="172" t="s">
        <v>126</v>
      </c>
      <c r="F28" s="131"/>
    </row>
    <row r="29" spans="1:6" ht="19.5" customHeight="1" thickBot="1" x14ac:dyDescent="0.3">
      <c r="A29" s="67"/>
      <c r="B29" s="67"/>
      <c r="C29" s="129"/>
      <c r="D29" s="67"/>
      <c r="E29" s="171">
        <f>IF((D23&gt;E26),0,E23-E26)</f>
        <v>0</v>
      </c>
      <c r="F29" s="226"/>
    </row>
    <row r="30" spans="1:6" ht="15.75" thickBot="1" x14ac:dyDescent="0.3">
      <c r="A30" s="67"/>
      <c r="B30" s="67"/>
      <c r="C30" s="129"/>
      <c r="D30" s="67"/>
      <c r="E30" s="130"/>
      <c r="F30" s="69"/>
    </row>
    <row r="31" spans="1:6" ht="30" x14ac:dyDescent="0.25">
      <c r="A31" s="67"/>
      <c r="B31" s="67"/>
      <c r="C31" s="67"/>
      <c r="D31" s="69"/>
      <c r="E31" s="172" t="s">
        <v>127</v>
      </c>
      <c r="F31" s="67"/>
    </row>
    <row r="32" spans="1:6" ht="15.75" thickBot="1" x14ac:dyDescent="0.3">
      <c r="A32" s="67"/>
      <c r="B32" s="67"/>
      <c r="C32" s="67"/>
      <c r="D32" s="67"/>
      <c r="E32" s="171">
        <f>IF((D23-E17)&lt;0,0,(D23-E17))</f>
        <v>0</v>
      </c>
      <c r="F32" s="67"/>
    </row>
    <row r="33" spans="1:6" x14ac:dyDescent="0.25">
      <c r="A33" s="67"/>
      <c r="B33" s="67"/>
      <c r="C33" s="385" t="s">
        <v>128</v>
      </c>
      <c r="D33" s="385"/>
      <c r="E33" s="67"/>
      <c r="F33" s="67"/>
    </row>
    <row r="34" spans="1:6" x14ac:dyDescent="0.25">
      <c r="A34" s="420" t="s">
        <v>205</v>
      </c>
      <c r="B34" s="420"/>
      <c r="C34" s="420"/>
      <c r="D34" s="420"/>
      <c r="E34" s="420"/>
      <c r="F34" s="420"/>
    </row>
    <row r="35" spans="1:6" x14ac:dyDescent="0.25">
      <c r="A35" s="420"/>
      <c r="B35" s="420"/>
      <c r="C35" s="420"/>
      <c r="D35" s="420"/>
      <c r="E35" s="420"/>
      <c r="F35" s="420"/>
    </row>
    <row r="36" spans="1:6" x14ac:dyDescent="0.25">
      <c r="A36" s="420"/>
      <c r="B36" s="420"/>
      <c r="C36" s="420"/>
      <c r="D36" s="420"/>
      <c r="E36" s="420"/>
      <c r="F36" s="420"/>
    </row>
    <row r="37" spans="1:6" x14ac:dyDescent="0.25">
      <c r="A37" s="67"/>
      <c r="B37" s="67"/>
      <c r="C37" s="67"/>
      <c r="D37" s="67"/>
      <c r="E37" s="67"/>
      <c r="F37" s="67"/>
    </row>
    <row r="38" spans="1:6" ht="14.45" hidden="1" x14ac:dyDescent="0.3"/>
    <row r="39" spans="1:6" ht="14.45" hidden="1" x14ac:dyDescent="0.3"/>
    <row r="40" spans="1:6" ht="14.45" hidden="1" x14ac:dyDescent="0.3"/>
    <row r="41" spans="1:6" ht="14.45" hidden="1" x14ac:dyDescent="0.3"/>
    <row r="42" spans="1:6" ht="14.45" hidden="1" x14ac:dyDescent="0.3"/>
    <row r="43" spans="1:6" ht="14.45" hidden="1" x14ac:dyDescent="0.3"/>
    <row r="44" spans="1:6" ht="14.45" hidden="1" x14ac:dyDescent="0.3"/>
    <row r="45" spans="1:6" ht="14.45" hidden="1" x14ac:dyDescent="0.3"/>
    <row r="46" spans="1:6" ht="14.45" hidden="1" x14ac:dyDescent="0.3"/>
    <row r="47" spans="1:6" ht="14.45" hidden="1" x14ac:dyDescent="0.3"/>
    <row r="48" spans="1:6" ht="14.45" hidden="1" x14ac:dyDescent="0.3"/>
    <row r="49" ht="14.45" hidden="1" x14ac:dyDescent="0.3"/>
    <row r="50" ht="14.45" hidden="1" x14ac:dyDescent="0.3"/>
    <row r="51" ht="14.45" hidden="1" x14ac:dyDescent="0.3"/>
    <row r="52" ht="14.45" hidden="1" x14ac:dyDescent="0.3"/>
    <row r="53" ht="14.45" hidden="1" x14ac:dyDescent="0.3"/>
    <row r="54" ht="14.45" hidden="1" x14ac:dyDescent="0.3"/>
    <row r="55" ht="14.45" hidden="1" x14ac:dyDescent="0.3"/>
    <row r="56" ht="15" hidden="1" customHeight="1" x14ac:dyDescent="0.3"/>
    <row r="57" ht="15" hidden="1" customHeight="1" x14ac:dyDescent="0.3"/>
    <row r="58" ht="15" hidden="1" customHeight="1" x14ac:dyDescent="0.3"/>
    <row r="59" ht="15" hidden="1" customHeight="1" x14ac:dyDescent="0.3"/>
    <row r="60" ht="15" hidden="1" customHeight="1" x14ac:dyDescent="0.3"/>
    <row r="61" ht="15" hidden="1" customHeight="1" x14ac:dyDescent="0.3"/>
    <row r="62" ht="15" hidden="1" customHeight="1" x14ac:dyDescent="0.3"/>
    <row r="63" ht="15" hidden="1" customHeight="1" x14ac:dyDescent="0.3"/>
    <row r="64" ht="15" hidden="1" customHeight="1" x14ac:dyDescent="0.3"/>
    <row r="65" ht="15" hidden="1" customHeight="1" x14ac:dyDescent="0.3"/>
    <row r="66" ht="15" hidden="1" customHeight="1" x14ac:dyDescent="0.3"/>
    <row r="67" ht="15" hidden="1" customHeight="1" x14ac:dyDescent="0.3"/>
    <row r="68" ht="15" hidden="1" customHeight="1" x14ac:dyDescent="0.3"/>
    <row r="69" ht="15" hidden="1" customHeight="1" x14ac:dyDescent="0.3"/>
    <row r="70" ht="15" hidden="1" customHeight="1" x14ac:dyDescent="0.3"/>
    <row r="71" ht="15" hidden="1" customHeight="1" x14ac:dyDescent="0.3"/>
    <row r="72" ht="15" hidden="1" customHeight="1" x14ac:dyDescent="0.3"/>
    <row r="73" ht="15" hidden="1" customHeight="1" x14ac:dyDescent="0.3"/>
    <row r="74" ht="15" hidden="1" customHeight="1" x14ac:dyDescent="0.3"/>
    <row r="75" ht="15" hidden="1" customHeight="1" x14ac:dyDescent="0.3"/>
    <row r="76" ht="15" hidden="1" customHeight="1" x14ac:dyDescent="0.3"/>
    <row r="77" ht="15" hidden="1" customHeight="1" x14ac:dyDescent="0.3"/>
    <row r="78" ht="15" hidden="1" customHeight="1" x14ac:dyDescent="0.3"/>
    <row r="79" ht="15" hidden="1" customHeight="1" x14ac:dyDescent="0.3"/>
    <row r="80" ht="15" hidden="1" customHeight="1" x14ac:dyDescent="0.3"/>
    <row r="81" ht="15" hidden="1" customHeight="1" x14ac:dyDescent="0.3"/>
    <row r="82" ht="15" customHeight="1" x14ac:dyDescent="0.25"/>
    <row r="83" ht="15" customHeight="1" x14ac:dyDescent="0.25"/>
    <row r="84" ht="15" customHeight="1" x14ac:dyDescent="0.25"/>
    <row r="85" ht="15" customHeight="1" x14ac:dyDescent="0.25"/>
  </sheetData>
  <sheetProtection password="CC30" sheet="1" objects="1" scenarios="1"/>
  <mergeCells count="11">
    <mergeCell ref="C33:D33"/>
    <mergeCell ref="A5:C5"/>
    <mergeCell ref="A34:F36"/>
    <mergeCell ref="C14:E14"/>
    <mergeCell ref="C15:E15"/>
    <mergeCell ref="C18:E19"/>
    <mergeCell ref="D5:E5"/>
    <mergeCell ref="D8:E8"/>
    <mergeCell ref="F16:F17"/>
    <mergeCell ref="D10:E10"/>
    <mergeCell ref="D11:E11"/>
  </mergeCells>
  <hyperlinks>
    <hyperlink ref="E12" location="'SY 13-14 Price Calculator'!A1" display="Click here to determine SY2013-2014 weighted average price"/>
    <hyperlink ref="C33:D33" location="'SY2014-2015 REPORT'!A1" display="Go to SY2014-2015 REPORT"/>
    <hyperlink ref="A5:C5" location="Instructions!A1" display="Go to Instructions"/>
  </hyperlinks>
  <pageMargins left="0.4" right="0.4" top="0.5" bottom="0.5" header="0.55000000000000004" footer="0.55000000000000004"/>
  <pageSetup scale="7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T113"/>
  <sheetViews>
    <sheetView showGridLines="0" zoomScaleNormal="100" workbookViewId="0">
      <selection activeCell="D7" sqref="D7"/>
    </sheetView>
  </sheetViews>
  <sheetFormatPr defaultColWidth="0" defaultRowHeight="15" customHeight="1" zeroHeight="1" x14ac:dyDescent="0.25"/>
  <cols>
    <col min="1" max="1" width="7.42578125" style="68" customWidth="1"/>
    <col min="2" max="2" width="16.28515625" style="68" customWidth="1"/>
    <col min="3" max="3" width="16" style="68" customWidth="1"/>
    <col min="4" max="4" width="18.42578125" style="68" customWidth="1"/>
    <col min="5" max="5" width="16.140625" style="68" customWidth="1"/>
    <col min="6" max="6" width="16" style="68" customWidth="1"/>
    <col min="7" max="7" width="2.5703125" style="68" customWidth="1"/>
    <col min="8" max="8" width="7" style="68" customWidth="1"/>
    <col min="9" max="11" width="0" style="68" hidden="1" customWidth="1"/>
    <col min="12" max="12" width="12.85546875" style="68" hidden="1" customWidth="1"/>
    <col min="13" max="20" width="0" style="68" hidden="1" customWidth="1"/>
    <col min="21" max="16384" width="9.140625" style="68" hidden="1"/>
  </cols>
  <sheetData>
    <row r="1" spans="1:8" ht="14.45" x14ac:dyDescent="0.3">
      <c r="A1" s="67"/>
      <c r="B1" s="67"/>
      <c r="C1" s="67"/>
      <c r="D1" s="67"/>
      <c r="E1" s="67"/>
      <c r="F1" s="67"/>
      <c r="G1" s="67"/>
      <c r="H1" s="67"/>
    </row>
    <row r="2" spans="1:8" ht="14.45" x14ac:dyDescent="0.3">
      <c r="A2" s="67"/>
      <c r="B2" s="67"/>
      <c r="C2" s="67"/>
      <c r="D2" s="67"/>
      <c r="E2" s="67"/>
      <c r="F2" s="67"/>
      <c r="G2" s="67"/>
      <c r="H2" s="67"/>
    </row>
    <row r="3" spans="1:8" thickBot="1" x14ac:dyDescent="0.35">
      <c r="A3" s="67"/>
      <c r="B3" s="67"/>
      <c r="C3" s="67"/>
      <c r="D3" s="67"/>
      <c r="E3" s="69"/>
      <c r="F3" s="67"/>
      <c r="G3" s="67"/>
      <c r="H3" s="67"/>
    </row>
    <row r="4" spans="1:8" ht="25.5" customHeight="1" thickBot="1" x14ac:dyDescent="0.55000000000000004">
      <c r="A4" s="70"/>
      <c r="B4" s="71" t="s">
        <v>129</v>
      </c>
      <c r="C4" s="72"/>
      <c r="D4" s="72"/>
      <c r="E4" s="72"/>
      <c r="F4" s="72"/>
      <c r="G4" s="73"/>
      <c r="H4" s="73"/>
    </row>
    <row r="5" spans="1:8" ht="39.75" customHeight="1" x14ac:dyDescent="0.3">
      <c r="A5" s="418" t="s">
        <v>38</v>
      </c>
      <c r="B5" s="418"/>
      <c r="C5" s="419"/>
      <c r="D5" s="340" t="s">
        <v>99</v>
      </c>
      <c r="E5" s="341"/>
      <c r="F5" s="75"/>
      <c r="G5" s="75"/>
      <c r="H5" s="75"/>
    </row>
    <row r="6" spans="1:8" ht="66" customHeight="1" x14ac:dyDescent="0.3">
      <c r="A6" s="77"/>
      <c r="B6" s="77"/>
      <c r="C6" s="77"/>
      <c r="D6" s="208" t="s">
        <v>32</v>
      </c>
      <c r="E6" s="209" t="s">
        <v>75</v>
      </c>
      <c r="F6" s="75"/>
      <c r="G6" s="75"/>
      <c r="H6" s="75"/>
    </row>
    <row r="7" spans="1:8" ht="27.75" customHeight="1" x14ac:dyDescent="0.3">
      <c r="A7" s="77"/>
      <c r="B7" s="77"/>
      <c r="C7" s="77"/>
      <c r="D7" s="48">
        <f>'Unrounded Requirement Finder'!D7</f>
        <v>0</v>
      </c>
      <c r="E7" s="49">
        <f>ROUND(IF(D7&gt;2.65,D7,FLOOR(D7,0.05)),2)</f>
        <v>0</v>
      </c>
      <c r="F7" s="75"/>
      <c r="G7" s="75"/>
      <c r="H7" s="75"/>
    </row>
    <row r="8" spans="1:8" s="79" customFormat="1" ht="40.5" customHeight="1" thickBot="1" x14ac:dyDescent="0.35">
      <c r="A8" s="77"/>
      <c r="B8" s="77"/>
      <c r="C8" s="77"/>
      <c r="D8" s="402" t="s">
        <v>102</v>
      </c>
      <c r="E8" s="403"/>
      <c r="F8" s="78"/>
      <c r="G8" s="78"/>
      <c r="H8" s="78"/>
    </row>
    <row r="9" spans="1:8" ht="9.75" customHeight="1" thickBot="1" x14ac:dyDescent="0.55000000000000004">
      <c r="A9" s="74"/>
      <c r="B9" s="75"/>
      <c r="C9" s="75"/>
      <c r="D9" s="75"/>
      <c r="E9" s="75"/>
      <c r="F9" s="75"/>
      <c r="G9" s="75"/>
      <c r="H9" s="75"/>
    </row>
    <row r="10" spans="1:8" ht="15.75" customHeight="1" thickBot="1" x14ac:dyDescent="0.4">
      <c r="A10" s="67"/>
      <c r="B10" s="415" t="s">
        <v>107</v>
      </c>
      <c r="C10" s="416"/>
      <c r="D10" s="416"/>
      <c r="E10" s="417"/>
      <c r="F10" s="67"/>
      <c r="G10" s="67"/>
      <c r="H10" s="67"/>
    </row>
    <row r="11" spans="1:8" ht="15" customHeight="1" x14ac:dyDescent="0.25">
      <c r="A11" s="67"/>
      <c r="B11" s="396" t="s">
        <v>106</v>
      </c>
      <c r="C11" s="397"/>
      <c r="D11" s="397"/>
      <c r="E11" s="398"/>
      <c r="F11" s="80"/>
      <c r="G11" s="81"/>
      <c r="H11" s="67"/>
    </row>
    <row r="12" spans="1:8" ht="15.75" thickBot="1" x14ac:dyDescent="0.3">
      <c r="A12" s="67"/>
      <c r="B12" s="399"/>
      <c r="C12" s="400"/>
      <c r="D12" s="400"/>
      <c r="E12" s="401"/>
      <c r="F12" s="80"/>
      <c r="G12" s="80"/>
      <c r="H12" s="67"/>
    </row>
    <row r="13" spans="1:8" ht="44.25" customHeight="1" x14ac:dyDescent="0.3">
      <c r="A13" s="67"/>
      <c r="B13" s="140" t="s">
        <v>10</v>
      </c>
      <c r="C13" s="141" t="s">
        <v>11</v>
      </c>
      <c r="D13" s="141" t="s">
        <v>12</v>
      </c>
      <c r="E13" s="142" t="s">
        <v>78</v>
      </c>
      <c r="F13" s="82"/>
      <c r="G13" s="82"/>
      <c r="H13" s="67"/>
    </row>
    <row r="14" spans="1:8" ht="15.75" customHeight="1" x14ac:dyDescent="0.25">
      <c r="A14" s="83" t="s">
        <v>13</v>
      </c>
      <c r="B14" s="143"/>
      <c r="C14" s="144"/>
      <c r="D14" s="84">
        <f t="shared" ref="D14:D23" si="0">B14*C14</f>
        <v>0</v>
      </c>
      <c r="E14" s="393"/>
      <c r="F14" s="82"/>
      <c r="G14" s="82"/>
      <c r="H14" s="67"/>
    </row>
    <row r="15" spans="1:8" x14ac:dyDescent="0.25">
      <c r="A15" s="83" t="s">
        <v>14</v>
      </c>
      <c r="B15" s="143"/>
      <c r="C15" s="144"/>
      <c r="D15" s="84">
        <f t="shared" si="0"/>
        <v>0</v>
      </c>
      <c r="E15" s="394"/>
      <c r="F15" s="82"/>
      <c r="G15" s="82"/>
      <c r="H15" s="67"/>
    </row>
    <row r="16" spans="1:8" x14ac:dyDescent="0.25">
      <c r="A16" s="83" t="s">
        <v>15</v>
      </c>
      <c r="B16" s="143"/>
      <c r="C16" s="144"/>
      <c r="D16" s="84">
        <f t="shared" si="0"/>
        <v>0</v>
      </c>
      <c r="E16" s="394"/>
      <c r="F16" s="76"/>
      <c r="G16" s="76"/>
      <c r="H16" s="67"/>
    </row>
    <row r="17" spans="1:8" x14ac:dyDescent="0.25">
      <c r="A17" s="83" t="s">
        <v>16</v>
      </c>
      <c r="B17" s="143"/>
      <c r="C17" s="144"/>
      <c r="D17" s="84">
        <f t="shared" si="0"/>
        <v>0</v>
      </c>
      <c r="E17" s="394"/>
      <c r="F17" s="76"/>
      <c r="G17" s="76"/>
      <c r="H17" s="67"/>
    </row>
    <row r="18" spans="1:8" ht="15" customHeight="1" x14ac:dyDescent="0.25">
      <c r="A18" s="83" t="s">
        <v>17</v>
      </c>
      <c r="B18" s="143"/>
      <c r="C18" s="144"/>
      <c r="D18" s="84">
        <f t="shared" si="0"/>
        <v>0</v>
      </c>
      <c r="E18" s="394"/>
      <c r="F18" s="76"/>
      <c r="G18" s="76"/>
      <c r="H18" s="67"/>
    </row>
    <row r="19" spans="1:8" ht="16.5" customHeight="1" x14ac:dyDescent="0.25">
      <c r="A19" s="83" t="s">
        <v>18</v>
      </c>
      <c r="B19" s="143"/>
      <c r="C19" s="144"/>
      <c r="D19" s="84">
        <f t="shared" si="0"/>
        <v>0</v>
      </c>
      <c r="E19" s="394"/>
      <c r="F19" s="76"/>
      <c r="G19" s="76"/>
      <c r="H19" s="67"/>
    </row>
    <row r="20" spans="1:8" ht="15" customHeight="1" x14ac:dyDescent="0.25">
      <c r="A20" s="83" t="s">
        <v>19</v>
      </c>
      <c r="B20" s="143"/>
      <c r="C20" s="144"/>
      <c r="D20" s="84">
        <f t="shared" si="0"/>
        <v>0</v>
      </c>
      <c r="E20" s="394"/>
      <c r="F20" s="76"/>
      <c r="G20" s="76"/>
      <c r="H20" s="67"/>
    </row>
    <row r="21" spans="1:8" ht="15" customHeight="1" x14ac:dyDescent="0.25">
      <c r="A21" s="83" t="s">
        <v>20</v>
      </c>
      <c r="B21" s="143"/>
      <c r="C21" s="144"/>
      <c r="D21" s="84">
        <f t="shared" si="0"/>
        <v>0</v>
      </c>
      <c r="E21" s="394"/>
      <c r="F21" s="76"/>
      <c r="G21" s="76"/>
      <c r="H21" s="67"/>
    </row>
    <row r="22" spans="1:8" ht="15" customHeight="1" x14ac:dyDescent="0.25">
      <c r="A22" s="83" t="s">
        <v>21</v>
      </c>
      <c r="B22" s="143"/>
      <c r="C22" s="144"/>
      <c r="D22" s="84">
        <f t="shared" si="0"/>
        <v>0</v>
      </c>
      <c r="E22" s="394"/>
      <c r="F22" s="76"/>
      <c r="G22" s="76"/>
      <c r="H22" s="67"/>
    </row>
    <row r="23" spans="1:8" ht="15" customHeight="1" x14ac:dyDescent="0.25">
      <c r="A23" s="83" t="s">
        <v>22</v>
      </c>
      <c r="B23" s="143"/>
      <c r="C23" s="144"/>
      <c r="D23" s="84">
        <f t="shared" si="0"/>
        <v>0</v>
      </c>
      <c r="E23" s="395"/>
      <c r="F23" s="76"/>
      <c r="G23" s="76"/>
      <c r="H23" s="67"/>
    </row>
    <row r="24" spans="1:8" x14ac:dyDescent="0.25">
      <c r="A24" s="85" t="s">
        <v>23</v>
      </c>
      <c r="B24" s="86">
        <f>SUM(B14:B23)</f>
        <v>0</v>
      </c>
      <c r="C24" s="87"/>
      <c r="D24" s="88">
        <f>SUM(D14:D23)</f>
        <v>0</v>
      </c>
      <c r="E24" s="89">
        <f>ROUND((IF(D24=0,0,IF(B24=0,0,D24/B24))),2)</f>
        <v>0</v>
      </c>
      <c r="F24" s="90"/>
      <c r="G24" s="91"/>
      <c r="H24" s="67"/>
    </row>
    <row r="25" spans="1:8" ht="18" customHeight="1" x14ac:dyDescent="0.25">
      <c r="A25" s="85"/>
      <c r="B25" s="404" t="s">
        <v>211</v>
      </c>
      <c r="C25" s="405"/>
      <c r="D25" s="405"/>
      <c r="E25" s="406"/>
      <c r="F25" s="90"/>
      <c r="G25" s="91"/>
      <c r="H25" s="67"/>
    </row>
    <row r="26" spans="1:8" ht="21.75" customHeight="1" thickBot="1" x14ac:dyDescent="0.3">
      <c r="A26" s="85"/>
      <c r="B26" s="407"/>
      <c r="C26" s="408"/>
      <c r="D26" s="408"/>
      <c r="E26" s="409"/>
      <c r="F26" s="90"/>
      <c r="G26" s="91"/>
      <c r="H26" s="67"/>
    </row>
    <row r="27" spans="1:8" ht="9.75" customHeight="1" thickBot="1" x14ac:dyDescent="0.3">
      <c r="A27" s="85"/>
      <c r="B27" s="92"/>
      <c r="C27" s="93"/>
      <c r="D27" s="94"/>
      <c r="E27" s="90"/>
      <c r="F27" s="90"/>
      <c r="G27" s="91"/>
      <c r="H27" s="67"/>
    </row>
    <row r="28" spans="1:8" ht="15" customHeight="1" x14ac:dyDescent="0.25">
      <c r="A28" s="67"/>
      <c r="B28" s="67"/>
      <c r="C28" s="67"/>
      <c r="D28" s="410" t="s">
        <v>109</v>
      </c>
      <c r="E28" s="411"/>
      <c r="F28" s="90"/>
      <c r="G28" s="91"/>
      <c r="H28" s="67"/>
    </row>
    <row r="29" spans="1:8" ht="15.75" customHeight="1" x14ac:dyDescent="0.25">
      <c r="A29" s="67"/>
      <c r="B29" s="67"/>
      <c r="C29" s="95"/>
      <c r="D29" s="412"/>
      <c r="E29" s="413"/>
      <c r="F29" s="90"/>
      <c r="G29" s="91"/>
      <c r="H29" s="67"/>
    </row>
    <row r="30" spans="1:8" ht="18.75" customHeight="1" thickBot="1" x14ac:dyDescent="0.3">
      <c r="A30" s="67"/>
      <c r="B30" s="95"/>
      <c r="C30" s="95"/>
      <c r="D30" s="414">
        <f>IF(E24=0,0,IF(E7-E24&lt;=0,0,E7-E24))</f>
        <v>0</v>
      </c>
      <c r="E30" s="384"/>
      <c r="F30" s="90"/>
      <c r="G30" s="91"/>
      <c r="H30" s="67"/>
    </row>
    <row r="31" spans="1:8" ht="10.5" customHeight="1" thickBot="1" x14ac:dyDescent="0.3">
      <c r="A31" s="67"/>
      <c r="B31" s="95"/>
      <c r="C31" s="95"/>
      <c r="D31" s="94"/>
      <c r="E31" s="90"/>
      <c r="F31" s="90"/>
      <c r="G31" s="91"/>
      <c r="H31" s="67"/>
    </row>
    <row r="32" spans="1:8" ht="15.75" customHeight="1" x14ac:dyDescent="0.25">
      <c r="A32" s="67"/>
      <c r="B32" s="95"/>
      <c r="C32" s="95"/>
      <c r="D32" s="389" t="s">
        <v>110</v>
      </c>
      <c r="E32" s="390"/>
      <c r="F32" s="90"/>
      <c r="G32" s="91"/>
      <c r="H32" s="67"/>
    </row>
    <row r="33" spans="1:8" ht="15.75" customHeight="1" x14ac:dyDescent="0.25">
      <c r="A33" s="67"/>
      <c r="B33" s="67"/>
      <c r="C33" s="67"/>
      <c r="D33" s="391"/>
      <c r="E33" s="392"/>
      <c r="F33" s="90"/>
      <c r="G33" s="91"/>
      <c r="H33" s="67"/>
    </row>
    <row r="34" spans="1:8" ht="15.75" thickBot="1" x14ac:dyDescent="0.3">
      <c r="A34" s="67"/>
      <c r="B34" s="67"/>
      <c r="C34" s="67"/>
      <c r="D34" s="383">
        <f>IF(E24=0,0,IF(D30&gt;0.1,E24+0.1,IF(D30=0,"No price increase necessary",E24+D30)))</f>
        <v>0</v>
      </c>
      <c r="E34" s="384"/>
      <c r="F34" s="90"/>
      <c r="G34" s="67"/>
      <c r="H34" s="96"/>
    </row>
    <row r="35" spans="1:8" ht="15.75" thickBot="1" x14ac:dyDescent="0.3">
      <c r="A35" s="67"/>
      <c r="B35" s="67"/>
      <c r="C35" s="67"/>
      <c r="D35" s="67"/>
      <c r="E35" s="67"/>
      <c r="F35" s="99"/>
      <c r="G35" s="97"/>
      <c r="H35" s="96"/>
    </row>
    <row r="36" spans="1:8" ht="28.5" customHeight="1" x14ac:dyDescent="0.25">
      <c r="A36" s="67"/>
      <c r="B36" s="450" t="s">
        <v>79</v>
      </c>
      <c r="C36" s="451"/>
      <c r="D36" s="452"/>
      <c r="E36" s="67"/>
      <c r="F36" s="99"/>
      <c r="G36" s="97"/>
      <c r="H36" s="96"/>
    </row>
    <row r="37" spans="1:8" ht="28.5" customHeight="1" x14ac:dyDescent="0.25">
      <c r="A37" s="67"/>
      <c r="B37" s="453" t="s">
        <v>130</v>
      </c>
      <c r="C37" s="454"/>
      <c r="D37" s="455"/>
      <c r="E37" s="67"/>
      <c r="F37" s="99"/>
      <c r="G37" s="97"/>
      <c r="H37" s="96"/>
    </row>
    <row r="38" spans="1:8" ht="32.25" customHeight="1" x14ac:dyDescent="0.25">
      <c r="A38" s="67"/>
      <c r="B38" s="211"/>
      <c r="C38" s="144"/>
      <c r="D38" s="212"/>
      <c r="E38" s="67"/>
      <c r="F38" s="99"/>
      <c r="G38" s="97"/>
      <c r="H38" s="96"/>
    </row>
    <row r="39" spans="1:8" ht="15.75" thickBot="1" x14ac:dyDescent="0.3">
      <c r="A39" s="67"/>
      <c r="B39" s="67"/>
      <c r="C39" s="67"/>
      <c r="D39" s="67"/>
      <c r="E39" s="67"/>
      <c r="F39" s="99"/>
      <c r="G39" s="97"/>
      <c r="H39" s="96"/>
    </row>
    <row r="40" spans="1:8" ht="40.5" customHeight="1" x14ac:dyDescent="0.25">
      <c r="A40" s="67"/>
      <c r="B40" s="447" t="s">
        <v>117</v>
      </c>
      <c r="C40" s="448"/>
      <c r="D40" s="448"/>
      <c r="E40" s="448"/>
      <c r="F40" s="449"/>
      <c r="G40" s="97"/>
      <c r="H40" s="96"/>
    </row>
    <row r="41" spans="1:8" ht="52.5" customHeight="1" x14ac:dyDescent="0.25">
      <c r="A41" s="67"/>
      <c r="B41" s="444" t="s">
        <v>131</v>
      </c>
      <c r="C41" s="445"/>
      <c r="D41" s="445"/>
      <c r="E41" s="445"/>
      <c r="F41" s="446"/>
      <c r="G41" s="97"/>
      <c r="H41" s="96"/>
    </row>
    <row r="42" spans="1:8" ht="89.25" customHeight="1" x14ac:dyDescent="0.25">
      <c r="A42" s="67"/>
      <c r="B42" s="213" t="s">
        <v>59</v>
      </c>
      <c r="C42" s="214" t="s">
        <v>80</v>
      </c>
      <c r="D42" s="215" t="s">
        <v>120</v>
      </c>
      <c r="E42" s="216" t="s">
        <v>124</v>
      </c>
      <c r="F42" s="217" t="s">
        <v>125</v>
      </c>
      <c r="G42" s="97"/>
      <c r="H42" s="96"/>
    </row>
    <row r="43" spans="1:8" ht="23.25" customHeight="1" x14ac:dyDescent="0.25">
      <c r="A43" s="67"/>
      <c r="B43" s="230"/>
      <c r="C43" s="218">
        <f>IF(D7=0,0,IF(C38="",0,IF(AND(C38&gt;3.1,E7-C38&lt;0),0,IF(AND(C38&gt;3.1,E7-C38&gt;0),E7-C38,IF(AND(C38&lt;=3.1,E7-C38&lt;0),0,E7-C38)))))</f>
        <v>0</v>
      </c>
      <c r="D43" s="219">
        <f>B43*C43</f>
        <v>0</v>
      </c>
      <c r="E43" s="218">
        <f>IF(C43&gt;0.1,0.1,C43)</f>
        <v>0</v>
      </c>
      <c r="F43" s="162">
        <f>E43*B43</f>
        <v>0</v>
      </c>
      <c r="G43" s="97"/>
      <c r="H43" s="96"/>
    </row>
    <row r="44" spans="1:8" ht="15" customHeight="1" x14ac:dyDescent="0.25">
      <c r="A44" s="67"/>
      <c r="B44" s="438" t="s">
        <v>121</v>
      </c>
      <c r="C44" s="439"/>
      <c r="D44" s="439"/>
      <c r="E44" s="439"/>
      <c r="F44" s="440"/>
      <c r="G44" s="97"/>
      <c r="H44" s="96"/>
    </row>
    <row r="45" spans="1:8" ht="14.25" customHeight="1" thickBot="1" x14ac:dyDescent="0.3">
      <c r="A45" s="67"/>
      <c r="B45" s="441"/>
      <c r="C45" s="442"/>
      <c r="D45" s="442"/>
      <c r="E45" s="442"/>
      <c r="F45" s="443"/>
      <c r="G45" s="97"/>
      <c r="H45" s="96"/>
    </row>
    <row r="46" spans="1:8" ht="15.75" thickBot="1" x14ac:dyDescent="0.3">
      <c r="A46" s="67"/>
      <c r="B46" s="67"/>
      <c r="C46" s="67"/>
      <c r="D46" s="67"/>
      <c r="E46" s="67"/>
      <c r="F46" s="99"/>
      <c r="G46" s="97"/>
      <c r="H46" s="96"/>
    </row>
    <row r="47" spans="1:8" ht="105" x14ac:dyDescent="0.25">
      <c r="A47" s="67"/>
      <c r="B47" s="220" t="s">
        <v>132</v>
      </c>
      <c r="C47" s="221" t="s">
        <v>133</v>
      </c>
      <c r="D47" s="222" t="s">
        <v>126</v>
      </c>
      <c r="E47" s="223" t="s">
        <v>127</v>
      </c>
      <c r="F47" s="96"/>
    </row>
    <row r="48" spans="1:8" ht="21" customHeight="1" thickBot="1" x14ac:dyDescent="0.3">
      <c r="A48" s="67"/>
      <c r="B48" s="224"/>
      <c r="C48" s="225">
        <f>IF(F43-B48&lt;0,0,F43-B48)</f>
        <v>0</v>
      </c>
      <c r="D48" s="225">
        <f>IF(B48&gt;=D43,0,D43-B48)</f>
        <v>0</v>
      </c>
      <c r="E48" s="166">
        <f>IF(B48&lt;D43,0,B48-D43)</f>
        <v>0</v>
      </c>
      <c r="F48" s="96"/>
    </row>
    <row r="49" spans="1:8" x14ac:dyDescent="0.25">
      <c r="A49" s="67"/>
      <c r="B49" s="67"/>
      <c r="C49" s="67"/>
      <c r="D49" s="69"/>
      <c r="E49" s="67"/>
      <c r="F49" s="99"/>
      <c r="G49" s="97"/>
      <c r="H49" s="96"/>
    </row>
    <row r="50" spans="1:8" ht="14.45" hidden="1" x14ac:dyDescent="0.3"/>
    <row r="51" spans="1:8" ht="14.45" hidden="1" x14ac:dyDescent="0.3"/>
    <row r="52" spans="1:8" ht="14.45" hidden="1" x14ac:dyDescent="0.3"/>
    <row r="53" spans="1:8" ht="14.45" hidden="1" x14ac:dyDescent="0.3"/>
    <row r="54" spans="1:8" ht="14.45" hidden="1" x14ac:dyDescent="0.3"/>
    <row r="55" spans="1:8" ht="14.45" hidden="1" x14ac:dyDescent="0.3"/>
    <row r="56" spans="1:8" ht="14.45" hidden="1" x14ac:dyDescent="0.3"/>
    <row r="57" spans="1:8" ht="14.45" hidden="1" x14ac:dyDescent="0.3"/>
    <row r="58" spans="1:8" ht="14.45" hidden="1" x14ac:dyDescent="0.3"/>
    <row r="59" spans="1:8" ht="14.45" hidden="1" x14ac:dyDescent="0.3"/>
    <row r="60" spans="1:8" ht="14.45" hidden="1" x14ac:dyDescent="0.3"/>
    <row r="61" spans="1:8" ht="14.45" hidden="1" x14ac:dyDescent="0.3"/>
    <row r="62" spans="1:8" ht="14.45" hidden="1" x14ac:dyDescent="0.3"/>
    <row r="63" spans="1:8" ht="14.45" hidden="1" x14ac:dyDescent="0.3"/>
    <row r="64" spans="1:8" ht="14.45" hidden="1" x14ac:dyDescent="0.3"/>
    <row r="65" ht="14.45" hidden="1" x14ac:dyDescent="0.3"/>
    <row r="66" ht="14.45" hidden="1" x14ac:dyDescent="0.3"/>
    <row r="67" ht="14.45" hidden="1" x14ac:dyDescent="0.3"/>
    <row r="68" ht="14.45" hidden="1" x14ac:dyDescent="0.3"/>
    <row r="69" ht="14.45" hidden="1" x14ac:dyDescent="0.3"/>
    <row r="70" ht="14.45" hidden="1" x14ac:dyDescent="0.3"/>
    <row r="71" ht="14.45" hidden="1" x14ac:dyDescent="0.3"/>
    <row r="72" ht="14.45" hidden="1" x14ac:dyDescent="0.3"/>
    <row r="73" ht="14.45" hidden="1" x14ac:dyDescent="0.3"/>
    <row r="74" ht="14.45" hidden="1" x14ac:dyDescent="0.3"/>
    <row r="75" ht="14.45" hidden="1" x14ac:dyDescent="0.3"/>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sheetData>
  <sheetProtection password="CC30" sheet="1" objects="1" scenarios="1"/>
  <mergeCells count="16">
    <mergeCell ref="D28:E29"/>
    <mergeCell ref="D30:E30"/>
    <mergeCell ref="D32:E33"/>
    <mergeCell ref="D5:E5"/>
    <mergeCell ref="D8:E8"/>
    <mergeCell ref="B10:E10"/>
    <mergeCell ref="B11:E12"/>
    <mergeCell ref="E14:E23"/>
    <mergeCell ref="B25:E26"/>
    <mergeCell ref="A5:C5"/>
    <mergeCell ref="D34:E34"/>
    <mergeCell ref="B44:F45"/>
    <mergeCell ref="B41:F41"/>
    <mergeCell ref="B40:F40"/>
    <mergeCell ref="B36:D36"/>
    <mergeCell ref="B37:D37"/>
  </mergeCells>
  <hyperlinks>
    <hyperlink ref="A5:C5" location="Instructions!A1" display="Go to Instructions"/>
  </hyperlinks>
  <pageMargins left="0.4" right="0.4" top="0.5" bottom="0.5" header="0.55000000000000004" footer="0.55000000000000004"/>
  <pageSetup scale="65"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IV37"/>
  <sheetViews>
    <sheetView showGridLines="0" workbookViewId="0">
      <selection activeCell="G12" sqref="G12:H12"/>
    </sheetView>
  </sheetViews>
  <sheetFormatPr defaultColWidth="0" defaultRowHeight="15" x14ac:dyDescent="0.25"/>
  <cols>
    <col min="1" max="1" width="1.28515625" style="54" customWidth="1"/>
    <col min="2" max="5" width="9.140625" customWidth="1"/>
    <col min="6" max="6" width="16.7109375" customWidth="1"/>
    <col min="7" max="7" width="9.140625" customWidth="1"/>
    <col min="8" max="8" width="9.42578125" customWidth="1"/>
    <col min="9" max="9" width="19.85546875" hidden="1" customWidth="1"/>
    <col min="10" max="11" width="9.140625" hidden="1" customWidth="1"/>
    <col min="12" max="12" width="2.28515625" hidden="1" customWidth="1"/>
    <col min="13" max="254" width="9.140625" hidden="1" customWidth="1"/>
    <col min="255" max="255" width="14.5703125" hidden="1" customWidth="1"/>
    <col min="256" max="256" width="1.85546875" customWidth="1"/>
    <col min="257" max="16384" width="9.140625" hidden="1"/>
  </cols>
  <sheetData>
    <row r="1" spans="1:11" s="53" customFormat="1" ht="14.45" x14ac:dyDescent="0.3">
      <c r="A1" s="54"/>
    </row>
    <row r="2" spans="1:11" s="53" customFormat="1" ht="14.45" x14ac:dyDescent="0.3">
      <c r="A2" s="54"/>
      <c r="F2" s="461" t="s">
        <v>53</v>
      </c>
      <c r="G2" s="461"/>
      <c r="H2" s="461"/>
    </row>
    <row r="3" spans="1:11" s="53" customFormat="1" thickBot="1" x14ac:dyDescent="0.35">
      <c r="A3" s="54"/>
    </row>
    <row r="4" spans="1:11" ht="15" customHeight="1" x14ac:dyDescent="0.25">
      <c r="A4" s="55"/>
      <c r="B4" s="471" t="s">
        <v>134</v>
      </c>
      <c r="C4" s="472"/>
      <c r="D4" s="472"/>
      <c r="E4" s="472"/>
      <c r="F4" s="472"/>
      <c r="G4" s="472"/>
      <c r="H4" s="473"/>
    </row>
    <row r="5" spans="1:11" ht="10.5" customHeight="1" x14ac:dyDescent="0.25">
      <c r="A5" s="65"/>
      <c r="B5" s="474"/>
      <c r="C5" s="475"/>
      <c r="D5" s="475"/>
      <c r="E5" s="475"/>
      <c r="F5" s="475"/>
      <c r="G5" s="475"/>
      <c r="H5" s="476"/>
    </row>
    <row r="6" spans="1:11" ht="6" customHeight="1" thickBot="1" x14ac:dyDescent="0.3">
      <c r="A6" s="66"/>
      <c r="B6" s="477"/>
      <c r="C6" s="478"/>
      <c r="D6" s="478"/>
      <c r="E6" s="478"/>
      <c r="F6" s="478"/>
      <c r="G6" s="478"/>
      <c r="H6" s="479"/>
    </row>
    <row r="7" spans="1:11" ht="60.75" customHeight="1" x14ac:dyDescent="0.3">
      <c r="A7" s="63"/>
      <c r="B7" s="465" t="s">
        <v>81</v>
      </c>
      <c r="C7" s="465"/>
      <c r="D7" s="465"/>
      <c r="E7" s="465"/>
      <c r="F7" s="465"/>
      <c r="G7" s="465"/>
      <c r="H7" s="465"/>
    </row>
    <row r="8" spans="1:11" s="53" customFormat="1" ht="19.5" customHeight="1" x14ac:dyDescent="0.3">
      <c r="A8" s="52"/>
      <c r="B8" s="464" t="s">
        <v>56</v>
      </c>
      <c r="C8" s="464"/>
      <c r="D8" s="464"/>
      <c r="E8" s="464"/>
      <c r="F8" s="464"/>
      <c r="G8" s="464"/>
      <c r="H8" s="464"/>
    </row>
    <row r="9" spans="1:11" s="53" customFormat="1" ht="6" customHeight="1" thickBot="1" x14ac:dyDescent="0.35">
      <c r="A9" s="52"/>
      <c r="B9" s="64"/>
      <c r="C9" s="64"/>
      <c r="D9" s="64"/>
      <c r="E9" s="64"/>
      <c r="F9" s="64"/>
      <c r="G9" s="64"/>
      <c r="H9" s="64"/>
    </row>
    <row r="10" spans="1:11" ht="21" customHeight="1" thickBot="1" x14ac:dyDescent="0.35">
      <c r="A10" s="62"/>
      <c r="B10" s="482" t="s">
        <v>135</v>
      </c>
      <c r="C10" s="483"/>
      <c r="D10" s="483"/>
      <c r="E10" s="483"/>
      <c r="F10" s="483"/>
      <c r="G10" s="483"/>
      <c r="H10" s="484"/>
    </row>
    <row r="11" spans="1:11" ht="9.75" customHeight="1" thickBot="1" x14ac:dyDescent="0.35">
      <c r="A11" s="52"/>
      <c r="B11" s="51"/>
      <c r="C11" s="51"/>
      <c r="D11" s="51"/>
      <c r="E11" s="51"/>
      <c r="F11" s="51"/>
      <c r="G11" s="51"/>
      <c r="H11" s="51"/>
    </row>
    <row r="12" spans="1:11" ht="48" customHeight="1" x14ac:dyDescent="0.3">
      <c r="B12" s="485" t="s">
        <v>136</v>
      </c>
      <c r="C12" s="486"/>
      <c r="D12" s="486"/>
      <c r="E12" s="486"/>
      <c r="F12" s="487"/>
      <c r="G12" s="469">
        <f>'Unrounded Requirement Finder'!D7</f>
        <v>0</v>
      </c>
      <c r="H12" s="470"/>
    </row>
    <row r="13" spans="1:11" ht="26.25" customHeight="1" thickBot="1" x14ac:dyDescent="0.35">
      <c r="B13" s="492" t="s">
        <v>66</v>
      </c>
      <c r="C13" s="493"/>
      <c r="D13" s="493"/>
      <c r="E13" s="493"/>
      <c r="F13" s="494"/>
      <c r="G13" s="480">
        <f>ROUND(IF(G12&gt;3.1,G12,FLOOR(G12,0.05)),2)</f>
        <v>0</v>
      </c>
      <c r="H13" s="481"/>
      <c r="J13" s="138"/>
      <c r="K13" s="138"/>
    </row>
    <row r="14" spans="1:11" thickBot="1" x14ac:dyDescent="0.35">
      <c r="J14" s="138"/>
      <c r="K14" s="138"/>
    </row>
    <row r="15" spans="1:11" ht="21" customHeight="1" thickBot="1" x14ac:dyDescent="0.35">
      <c r="A15" s="62"/>
      <c r="B15" s="466" t="s">
        <v>137</v>
      </c>
      <c r="C15" s="467"/>
      <c r="D15" s="467"/>
      <c r="E15" s="467"/>
      <c r="F15" s="467"/>
      <c r="G15" s="467"/>
      <c r="H15" s="468"/>
      <c r="J15" s="58" t="s">
        <v>196</v>
      </c>
      <c r="K15" s="138"/>
    </row>
    <row r="16" spans="1:11" s="53" customFormat="1" ht="28.5" customHeight="1" x14ac:dyDescent="0.3">
      <c r="A16" s="57"/>
      <c r="B16" s="462" t="s">
        <v>138</v>
      </c>
      <c r="C16" s="463"/>
      <c r="D16" s="463"/>
      <c r="E16" s="463"/>
      <c r="F16" s="463"/>
      <c r="G16" s="463"/>
      <c r="H16" s="463"/>
      <c r="J16" s="58" t="s">
        <v>197</v>
      </c>
      <c r="K16" s="138"/>
    </row>
    <row r="17" spans="1:11" s="53" customFormat="1" ht="32.25" customHeight="1" x14ac:dyDescent="0.3">
      <c r="A17" s="60"/>
      <c r="B17" s="60"/>
      <c r="C17" s="181"/>
      <c r="D17" s="181"/>
      <c r="E17" s="181"/>
      <c r="F17" s="182">
        <v>1</v>
      </c>
      <c r="G17" s="183"/>
      <c r="H17" s="57"/>
      <c r="J17" s="58" t="s">
        <v>76</v>
      </c>
      <c r="K17" s="138"/>
    </row>
    <row r="18" spans="1:11" s="53" customFormat="1" ht="10.5" customHeight="1" x14ac:dyDescent="0.3">
      <c r="A18" s="57"/>
      <c r="B18" s="57"/>
      <c r="C18" s="183"/>
      <c r="D18" s="183"/>
      <c r="E18" s="183"/>
      <c r="F18" s="183"/>
      <c r="G18" s="183"/>
      <c r="H18" s="57"/>
      <c r="J18" s="203">
        <v>1</v>
      </c>
    </row>
    <row r="19" spans="1:11" ht="14.45" x14ac:dyDescent="0.3">
      <c r="A19" s="460" t="s">
        <v>54</v>
      </c>
      <c r="B19" s="460"/>
      <c r="C19" s="460"/>
      <c r="D19" s="460"/>
      <c r="E19" s="460"/>
      <c r="F19" s="460"/>
      <c r="G19" s="460"/>
      <c r="H19" s="460"/>
      <c r="J19" s="53"/>
    </row>
    <row r="20" spans="1:11" ht="7.5" customHeight="1" thickBot="1" x14ac:dyDescent="0.35"/>
    <row r="21" spans="1:11" ht="15" customHeight="1" x14ac:dyDescent="0.25">
      <c r="B21" s="495" t="s">
        <v>139</v>
      </c>
      <c r="C21" s="496"/>
      <c r="D21" s="496"/>
      <c r="E21" s="496"/>
      <c r="F21" s="496"/>
      <c r="G21" s="488" t="str">
        <f>IF(J18=1,"",IF(J18=2,'SY 14-15 Price Calculator'!D38, "N/A"))</f>
        <v/>
      </c>
      <c r="H21" s="489"/>
      <c r="I21" s="59"/>
    </row>
    <row r="22" spans="1:11" ht="15.75" thickBot="1" x14ac:dyDescent="0.3">
      <c r="B22" s="497"/>
      <c r="C22" s="498"/>
      <c r="D22" s="498"/>
      <c r="E22" s="498"/>
      <c r="F22" s="498"/>
      <c r="G22" s="490"/>
      <c r="H22" s="491"/>
    </row>
    <row r="23" spans="1:11" ht="10.5" customHeight="1" thickBot="1" x14ac:dyDescent="0.3">
      <c r="B23" s="61"/>
      <c r="C23" s="61"/>
      <c r="D23" s="61"/>
      <c r="E23" s="61"/>
      <c r="F23" s="61"/>
    </row>
    <row r="24" spans="1:11" ht="15" customHeight="1" x14ac:dyDescent="0.25">
      <c r="B24" s="495" t="s">
        <v>140</v>
      </c>
      <c r="C24" s="496"/>
      <c r="D24" s="496"/>
      <c r="E24" s="496"/>
      <c r="F24" s="496"/>
      <c r="G24" s="488" t="str">
        <f>IF(J18=1,"",IF(J18=2,'SY 14-15 Price Calculator'!D42,"N/A"))</f>
        <v/>
      </c>
      <c r="H24" s="489"/>
    </row>
    <row r="25" spans="1:11" ht="15.75" thickBot="1" x14ac:dyDescent="0.3">
      <c r="B25" s="497"/>
      <c r="C25" s="498"/>
      <c r="D25" s="498"/>
      <c r="E25" s="498"/>
      <c r="F25" s="498"/>
      <c r="G25" s="490"/>
      <c r="H25" s="491"/>
      <c r="J25" s="53"/>
    </row>
    <row r="26" spans="1:11" ht="7.5" customHeight="1" x14ac:dyDescent="0.25"/>
    <row r="27" spans="1:11" s="53" customFormat="1" ht="13.5" customHeight="1" x14ac:dyDescent="0.25">
      <c r="A27" s="460" t="s">
        <v>55</v>
      </c>
      <c r="B27" s="460"/>
      <c r="C27" s="460"/>
      <c r="D27" s="460"/>
      <c r="E27" s="460"/>
      <c r="F27" s="460"/>
      <c r="G27" s="460"/>
      <c r="H27" s="460"/>
      <c r="J27"/>
    </row>
    <row r="28" spans="1:11" s="53" customFormat="1" ht="6.75" customHeight="1" thickBot="1" x14ac:dyDescent="0.3">
      <c r="A28" s="54"/>
    </row>
    <row r="29" spans="1:11" ht="34.5" customHeight="1" thickBot="1" x14ac:dyDescent="0.3">
      <c r="B29" s="456" t="s">
        <v>141</v>
      </c>
      <c r="C29" s="457"/>
      <c r="D29" s="457"/>
      <c r="E29" s="457"/>
      <c r="F29" s="457"/>
      <c r="G29" s="458" t="str">
        <f>IF(J18=1,"",IF(J18=3,'SY 14-15 NonFederal Calculator'!E29, "N/A"))</f>
        <v/>
      </c>
      <c r="H29" s="459"/>
      <c r="J29" s="53"/>
    </row>
    <row r="30" spans="1:11" ht="9" customHeight="1" thickBot="1" x14ac:dyDescent="0.3">
      <c r="B30" s="61"/>
      <c r="C30" s="61"/>
      <c r="D30" s="61"/>
      <c r="E30" s="61"/>
      <c r="F30" s="61"/>
    </row>
    <row r="31" spans="1:11" ht="33.75" customHeight="1" thickBot="1" x14ac:dyDescent="0.3">
      <c r="B31" s="456" t="s">
        <v>142</v>
      </c>
      <c r="C31" s="457"/>
      <c r="D31" s="457"/>
      <c r="E31" s="457"/>
      <c r="F31" s="457"/>
      <c r="G31" s="458" t="str">
        <f>IF(J18=1,"",IF(J18=3,'SY 14-15 NonFederal Calculator'!E32, "N/A"))</f>
        <v/>
      </c>
      <c r="H31" s="459"/>
    </row>
    <row r="32" spans="1:11" ht="9" customHeight="1" x14ac:dyDescent="0.25"/>
    <row r="33" spans="2:9" x14ac:dyDescent="0.25">
      <c r="B33" s="460" t="s">
        <v>82</v>
      </c>
      <c r="C33" s="460"/>
      <c r="D33" s="460"/>
      <c r="E33" s="460"/>
      <c r="F33" s="460"/>
      <c r="G33" s="460"/>
      <c r="H33" s="460"/>
      <c r="I33" s="229"/>
    </row>
    <row r="34" spans="2:9" ht="1.5" customHeight="1" thickBot="1" x14ac:dyDescent="0.3"/>
    <row r="35" spans="2:9" ht="29.25" customHeight="1" thickBot="1" x14ac:dyDescent="0.3">
      <c r="B35" s="456" t="s">
        <v>143</v>
      </c>
      <c r="C35" s="457"/>
      <c r="D35" s="457"/>
      <c r="E35" s="457"/>
      <c r="F35" s="457"/>
      <c r="G35" s="458" t="str">
        <f>IF(J18=1,"",IF(J18=4,'SY 14-15 Split Calculator'!D48, "N/A"))</f>
        <v/>
      </c>
      <c r="H35" s="459"/>
    </row>
    <row r="36" spans="2:9" ht="9.75" customHeight="1" thickBot="1" x14ac:dyDescent="0.3"/>
    <row r="37" spans="2:9" ht="29.25" customHeight="1" thickBot="1" x14ac:dyDescent="0.3">
      <c r="B37" s="456" t="s">
        <v>144</v>
      </c>
      <c r="C37" s="457"/>
      <c r="D37" s="457"/>
      <c r="E37" s="457"/>
      <c r="F37" s="457"/>
      <c r="G37" s="458" t="str">
        <f>IF(J18=1,"",IF(J18=4,'SY 14-15 Split Calculator'!E48, "N/A"))</f>
        <v/>
      </c>
      <c r="H37" s="459"/>
    </row>
  </sheetData>
  <sheetProtection password="CC30" sheet="1" objects="1" scenarios="1"/>
  <mergeCells count="26">
    <mergeCell ref="B29:F29"/>
    <mergeCell ref="G29:H29"/>
    <mergeCell ref="B12:F12"/>
    <mergeCell ref="G24:H25"/>
    <mergeCell ref="B13:F13"/>
    <mergeCell ref="A27:H27"/>
    <mergeCell ref="G21:H22"/>
    <mergeCell ref="B24:F25"/>
    <mergeCell ref="B21:F22"/>
    <mergeCell ref="F2:H2"/>
    <mergeCell ref="B16:H16"/>
    <mergeCell ref="A19:H19"/>
    <mergeCell ref="B8:H8"/>
    <mergeCell ref="B7:H7"/>
    <mergeCell ref="B15:H15"/>
    <mergeCell ref="G12:H12"/>
    <mergeCell ref="B4:H6"/>
    <mergeCell ref="G13:H13"/>
    <mergeCell ref="B10:H10"/>
    <mergeCell ref="B31:F31"/>
    <mergeCell ref="G31:H31"/>
    <mergeCell ref="B35:F35"/>
    <mergeCell ref="G35:H35"/>
    <mergeCell ref="B37:F37"/>
    <mergeCell ref="G37:H37"/>
    <mergeCell ref="B33:H33"/>
  </mergeCells>
  <hyperlinks>
    <hyperlink ref="F2:H2" location="Instructions!A1" display="Go to instructions"/>
  </hyperlinks>
  <printOptions horizontalCentered="1" verticalCentered="1"/>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3" r:id="rId4" name="Drop Down 3">
              <controlPr defaultSize="0" autoLine="0" autoPict="0">
                <anchor moveWithCells="1">
                  <from>
                    <xdr:col>2</xdr:col>
                    <xdr:colOff>247650</xdr:colOff>
                    <xdr:row>16</xdr:row>
                    <xdr:rowOff>85725</xdr:rowOff>
                  </from>
                  <to>
                    <xdr:col>6</xdr:col>
                    <xdr:colOff>200025</xdr:colOff>
                    <xdr:row>16</xdr:row>
                    <xdr:rowOff>304800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R25"/>
  <sheetViews>
    <sheetView showGridLines="0" workbookViewId="0">
      <selection activeCell="D8" sqref="D8"/>
    </sheetView>
  </sheetViews>
  <sheetFormatPr defaultColWidth="0" defaultRowHeight="0" customHeight="1" zeroHeight="1" x14ac:dyDescent="0.25"/>
  <cols>
    <col min="1" max="1" width="7.42578125" style="68" customWidth="1"/>
    <col min="2" max="2" width="16.28515625" style="68" customWidth="1"/>
    <col min="3" max="3" width="12.5703125" style="68" customWidth="1"/>
    <col min="4" max="4" width="13.85546875" style="68" customWidth="1"/>
    <col min="5" max="5" width="17.28515625" style="68" customWidth="1"/>
    <col min="6" max="6" width="3.7109375" style="68" customWidth="1"/>
    <col min="7" max="7" width="35.7109375" style="68" customWidth="1"/>
    <col min="8" max="8" width="32.140625" style="68" customWidth="1"/>
    <col min="9" max="9" width="2.5703125" style="68" customWidth="1"/>
    <col min="10" max="10" width="10.5703125" style="68" customWidth="1"/>
    <col min="11" max="14" width="0" style="68" hidden="1" customWidth="1"/>
    <col min="15" max="15" width="12.85546875" style="68" hidden="1" customWidth="1"/>
    <col min="16" max="18" width="0" style="68" hidden="1" customWidth="1"/>
    <col min="19" max="16384" width="9.140625" style="68" hidden="1"/>
  </cols>
  <sheetData>
    <row r="1" spans="1:10" ht="14.45" x14ac:dyDescent="0.3">
      <c r="A1" s="67"/>
      <c r="B1" s="67"/>
      <c r="C1" s="67"/>
      <c r="D1" s="67"/>
      <c r="E1" s="67"/>
      <c r="F1" s="67"/>
      <c r="G1" s="67"/>
      <c r="H1" s="67"/>
      <c r="I1" s="67"/>
      <c r="J1" s="67"/>
    </row>
    <row r="2" spans="1:10" ht="25.5" customHeight="1" x14ac:dyDescent="0.3">
      <c r="A2" s="67"/>
      <c r="B2" s="67"/>
      <c r="C2" s="67"/>
      <c r="D2" s="67"/>
      <c r="E2" s="67"/>
      <c r="F2" s="67"/>
      <c r="G2" s="67"/>
      <c r="H2" s="67"/>
      <c r="I2" s="67"/>
      <c r="J2" s="67"/>
    </row>
    <row r="3" spans="1:10" ht="18.600000000000001" thickBot="1" x14ac:dyDescent="0.4">
      <c r="A3" s="67"/>
      <c r="B3" s="501"/>
      <c r="C3" s="501"/>
      <c r="D3" s="501"/>
      <c r="E3" s="501"/>
      <c r="F3" s="67"/>
      <c r="G3" s="67"/>
      <c r="H3" s="67"/>
      <c r="I3" s="67"/>
      <c r="J3" s="67"/>
    </row>
    <row r="4" spans="1:10" ht="15.75" customHeight="1" thickBot="1" x14ac:dyDescent="0.35">
      <c r="A4" s="67"/>
      <c r="B4" s="502" t="s">
        <v>198</v>
      </c>
      <c r="C4" s="503"/>
      <c r="D4" s="503"/>
      <c r="E4" s="504"/>
      <c r="F4" s="67"/>
      <c r="H4" s="67"/>
      <c r="I4" s="67"/>
      <c r="J4" s="67"/>
    </row>
    <row r="5" spans="1:10" ht="15" customHeight="1" x14ac:dyDescent="0.25">
      <c r="A5" s="67"/>
      <c r="B5" s="396" t="s">
        <v>199</v>
      </c>
      <c r="C5" s="397"/>
      <c r="D5" s="397"/>
      <c r="E5" s="398"/>
      <c r="F5" s="80"/>
      <c r="G5" s="81"/>
      <c r="H5" s="81"/>
      <c r="I5" s="81"/>
      <c r="J5" s="81"/>
    </row>
    <row r="6" spans="1:10" ht="15.75" thickBot="1" x14ac:dyDescent="0.3">
      <c r="A6" s="67"/>
      <c r="B6" s="399"/>
      <c r="C6" s="400"/>
      <c r="D6" s="400"/>
      <c r="E6" s="401"/>
      <c r="F6" s="80"/>
      <c r="G6" s="80"/>
      <c r="I6" s="80"/>
      <c r="J6" s="80"/>
    </row>
    <row r="7" spans="1:10" ht="43.15" x14ac:dyDescent="0.3">
      <c r="A7" s="67"/>
      <c r="B7" s="148" t="s">
        <v>10</v>
      </c>
      <c r="C7" s="149" t="s">
        <v>11</v>
      </c>
      <c r="D7" s="149" t="s">
        <v>12</v>
      </c>
      <c r="E7" s="150" t="s">
        <v>108</v>
      </c>
      <c r="F7" s="82"/>
      <c r="G7" s="82"/>
      <c r="H7" s="82"/>
      <c r="I7" s="82"/>
      <c r="J7" s="82"/>
    </row>
    <row r="8" spans="1:10" ht="14.45" x14ac:dyDescent="0.3">
      <c r="A8" s="83" t="s">
        <v>13</v>
      </c>
      <c r="B8" s="143"/>
      <c r="C8" s="144"/>
      <c r="D8" s="132">
        <f t="shared" ref="D8:D17" si="0">B8*C8</f>
        <v>0</v>
      </c>
      <c r="E8" s="133"/>
      <c r="F8" s="82"/>
      <c r="G8" s="82"/>
      <c r="H8" s="82"/>
      <c r="I8" s="82"/>
      <c r="J8" s="82"/>
    </row>
    <row r="9" spans="1:10" ht="14.45" x14ac:dyDescent="0.3">
      <c r="A9" s="83" t="s">
        <v>14</v>
      </c>
      <c r="B9" s="143"/>
      <c r="C9" s="144"/>
      <c r="D9" s="132">
        <f t="shared" si="0"/>
        <v>0</v>
      </c>
      <c r="E9" s="133"/>
      <c r="F9" s="82"/>
      <c r="G9" s="82"/>
      <c r="H9" s="82"/>
      <c r="I9" s="82"/>
      <c r="J9" s="82"/>
    </row>
    <row r="10" spans="1:10" ht="14.45" x14ac:dyDescent="0.3">
      <c r="A10" s="83" t="s">
        <v>15</v>
      </c>
      <c r="B10" s="143"/>
      <c r="C10" s="144"/>
      <c r="D10" s="132">
        <f t="shared" si="0"/>
        <v>0</v>
      </c>
      <c r="E10" s="134"/>
      <c r="F10" s="76"/>
      <c r="G10" s="82"/>
      <c r="H10" s="82"/>
      <c r="I10" s="76"/>
      <c r="J10" s="76"/>
    </row>
    <row r="11" spans="1:10" ht="14.45" x14ac:dyDescent="0.3">
      <c r="A11" s="83" t="s">
        <v>16</v>
      </c>
      <c r="B11" s="143"/>
      <c r="C11" s="144"/>
      <c r="D11" s="132">
        <f t="shared" si="0"/>
        <v>0</v>
      </c>
      <c r="E11" s="134"/>
      <c r="F11" s="76"/>
      <c r="G11" s="82"/>
      <c r="H11" s="82"/>
      <c r="I11" s="76"/>
      <c r="J11" s="76"/>
    </row>
    <row r="12" spans="1:10" ht="14.45" x14ac:dyDescent="0.3">
      <c r="A12" s="83" t="s">
        <v>17</v>
      </c>
      <c r="B12" s="143"/>
      <c r="C12" s="144"/>
      <c r="D12" s="132">
        <f t="shared" si="0"/>
        <v>0</v>
      </c>
      <c r="E12" s="134"/>
      <c r="F12" s="76"/>
      <c r="G12" s="82"/>
      <c r="H12" s="82"/>
      <c r="I12" s="76"/>
      <c r="J12" s="76"/>
    </row>
    <row r="13" spans="1:10" ht="14.45" x14ac:dyDescent="0.3">
      <c r="A13" s="83" t="s">
        <v>18</v>
      </c>
      <c r="B13" s="143"/>
      <c r="C13" s="144"/>
      <c r="D13" s="132">
        <f t="shared" si="0"/>
        <v>0</v>
      </c>
      <c r="E13" s="134"/>
      <c r="F13" s="76"/>
      <c r="G13" s="82"/>
      <c r="H13" s="82"/>
      <c r="I13" s="76"/>
      <c r="J13" s="76"/>
    </row>
    <row r="14" spans="1:10" ht="14.45" x14ac:dyDescent="0.3">
      <c r="A14" s="83" t="s">
        <v>19</v>
      </c>
      <c r="B14" s="143"/>
      <c r="C14" s="144"/>
      <c r="D14" s="132">
        <f t="shared" si="0"/>
        <v>0</v>
      </c>
      <c r="E14" s="134"/>
      <c r="F14" s="76"/>
      <c r="G14" s="82"/>
      <c r="H14" s="82"/>
      <c r="I14" s="76"/>
      <c r="J14" s="76"/>
    </row>
    <row r="15" spans="1:10" ht="15" customHeight="1" x14ac:dyDescent="0.3">
      <c r="A15" s="83" t="s">
        <v>20</v>
      </c>
      <c r="B15" s="143"/>
      <c r="C15" s="144"/>
      <c r="D15" s="132">
        <f t="shared" si="0"/>
        <v>0</v>
      </c>
      <c r="E15" s="134"/>
      <c r="F15" s="76"/>
      <c r="G15" s="135"/>
      <c r="H15" s="135"/>
      <c r="I15" s="76"/>
      <c r="J15" s="76"/>
    </row>
    <row r="16" spans="1:10" ht="15" x14ac:dyDescent="0.25">
      <c r="A16" s="83" t="s">
        <v>21</v>
      </c>
      <c r="B16" s="143"/>
      <c r="C16" s="144"/>
      <c r="D16" s="132">
        <f t="shared" si="0"/>
        <v>0</v>
      </c>
      <c r="E16" s="134"/>
      <c r="F16" s="76"/>
      <c r="G16" s="505"/>
      <c r="H16" s="505"/>
      <c r="I16" s="76"/>
      <c r="J16" s="76"/>
    </row>
    <row r="17" spans="1:10" ht="15.75" thickBot="1" x14ac:dyDescent="0.3">
      <c r="A17" s="83" t="s">
        <v>22</v>
      </c>
      <c r="B17" s="143"/>
      <c r="C17" s="144"/>
      <c r="D17" s="132">
        <f t="shared" si="0"/>
        <v>0</v>
      </c>
      <c r="E17" s="155"/>
      <c r="F17" s="76"/>
      <c r="G17" s="505"/>
      <c r="H17" s="505"/>
      <c r="I17" s="76"/>
      <c r="J17" s="76"/>
    </row>
    <row r="18" spans="1:10" ht="15" thickBot="1" x14ac:dyDescent="0.35">
      <c r="A18" s="85" t="s">
        <v>23</v>
      </c>
      <c r="B18" s="136">
        <f>SUM(B8:B17)</f>
        <v>0</v>
      </c>
      <c r="C18" s="137"/>
      <c r="D18" s="154">
        <f>SUM(D8:D17)</f>
        <v>0</v>
      </c>
      <c r="E18" s="158">
        <f>ROUND((IF(D18=0,0,IF(B18=0,0,D18/B18))),2)</f>
        <v>0</v>
      </c>
      <c r="F18" s="156" t="s">
        <v>200</v>
      </c>
      <c r="G18" s="157"/>
      <c r="H18" s="153"/>
      <c r="I18" s="91"/>
      <c r="J18" s="91"/>
    </row>
    <row r="19" spans="1:10" ht="14.45" hidden="1" x14ac:dyDescent="0.3">
      <c r="A19" s="67"/>
      <c r="B19" s="67"/>
      <c r="C19" s="67"/>
      <c r="D19" s="67" t="s">
        <v>36</v>
      </c>
      <c r="E19" s="69">
        <f>ROUND(E18,2)</f>
        <v>0</v>
      </c>
      <c r="F19" s="69"/>
      <c r="H19" s="91"/>
      <c r="I19" s="69"/>
      <c r="J19" s="69"/>
    </row>
    <row r="20" spans="1:10" ht="15" x14ac:dyDescent="0.25">
      <c r="A20" s="67"/>
      <c r="B20" s="67"/>
      <c r="C20" s="67"/>
      <c r="D20" s="67"/>
      <c r="E20" s="67"/>
      <c r="F20" s="67"/>
      <c r="G20" s="506" t="s">
        <v>201</v>
      </c>
      <c r="H20" s="506"/>
      <c r="I20" s="91"/>
      <c r="J20" s="91"/>
    </row>
    <row r="21" spans="1:10" ht="15" x14ac:dyDescent="0.25">
      <c r="A21" s="67"/>
      <c r="B21" s="67"/>
      <c r="C21" s="67"/>
      <c r="D21" s="67"/>
      <c r="E21" s="67"/>
      <c r="F21" s="67"/>
      <c r="G21" s="506"/>
      <c r="H21" s="506"/>
      <c r="I21" s="67"/>
      <c r="J21" s="67"/>
    </row>
    <row r="22" spans="1:10" ht="14.45" x14ac:dyDescent="0.3">
      <c r="A22" s="67"/>
      <c r="B22" s="499" t="s">
        <v>202</v>
      </c>
      <c r="C22" s="499"/>
      <c r="D22" s="499"/>
      <c r="E22" s="499"/>
      <c r="F22" s="67"/>
      <c r="G22" s="260" t="s">
        <v>53</v>
      </c>
      <c r="H22" s="67"/>
      <c r="I22" s="97"/>
      <c r="J22" s="97"/>
    </row>
    <row r="23" spans="1:10" ht="15" x14ac:dyDescent="0.25">
      <c r="A23" s="500" t="s">
        <v>25</v>
      </c>
      <c r="B23" s="500"/>
      <c r="C23" s="500"/>
      <c r="D23" s="500"/>
      <c r="E23" s="500"/>
      <c r="F23" s="500"/>
      <c r="G23" s="500"/>
      <c r="H23" s="500"/>
      <c r="I23" s="500"/>
      <c r="J23" s="500"/>
    </row>
    <row r="24" spans="1:10" ht="15" x14ac:dyDescent="0.25">
      <c r="A24" s="500"/>
      <c r="B24" s="500"/>
      <c r="C24" s="500"/>
      <c r="D24" s="500"/>
      <c r="E24" s="500"/>
      <c r="F24" s="500"/>
      <c r="G24" s="500"/>
      <c r="H24" s="500"/>
      <c r="I24" s="500"/>
      <c r="J24" s="500"/>
    </row>
    <row r="25" spans="1:10" ht="14.45" x14ac:dyDescent="0.3">
      <c r="A25" s="67"/>
      <c r="B25" s="67"/>
      <c r="C25" s="67"/>
      <c r="D25" s="67"/>
      <c r="E25" s="67"/>
      <c r="F25" s="67"/>
      <c r="G25" s="67"/>
      <c r="H25" s="67"/>
      <c r="I25" s="67"/>
      <c r="J25" s="67"/>
    </row>
  </sheetData>
  <sheetProtection password="CC30" sheet="1" objects="1" scenarios="1"/>
  <mergeCells count="8">
    <mergeCell ref="B22:E22"/>
    <mergeCell ref="A23:J24"/>
    <mergeCell ref="B3:E3"/>
    <mergeCell ref="B4:E4"/>
    <mergeCell ref="B5:E6"/>
    <mergeCell ref="G16:G17"/>
    <mergeCell ref="H16:H17"/>
    <mergeCell ref="G20:H21"/>
  </mergeCells>
  <hyperlinks>
    <hyperlink ref="B22:E22" location="'SY 14-15 NonFederal Calculator'!A1" display="Click to go back to SY 14-15 Non-Federal Calculator"/>
    <hyperlink ref="G22" location="Instructions!A1" display="Go to instructions"/>
  </hyperlinks>
  <pageMargins left="0.4" right="0.4" top="0.5" bottom="0.5" header="0.55000000000000004" footer="0.55000000000000004"/>
  <pageSetup scale="8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R25"/>
  <sheetViews>
    <sheetView showGridLines="0" workbookViewId="0">
      <selection activeCell="B8" sqref="B8"/>
    </sheetView>
  </sheetViews>
  <sheetFormatPr defaultColWidth="0" defaultRowHeight="0" customHeight="1" zeroHeight="1" x14ac:dyDescent="0.25"/>
  <cols>
    <col min="1" max="1" width="7.42578125" style="68" customWidth="1"/>
    <col min="2" max="2" width="16.28515625" style="68" customWidth="1"/>
    <col min="3" max="3" width="12.5703125" style="68" customWidth="1"/>
    <col min="4" max="4" width="13.85546875" style="68" customWidth="1"/>
    <col min="5" max="5" width="17.28515625" style="68" customWidth="1"/>
    <col min="6" max="6" width="3.7109375" style="68" customWidth="1"/>
    <col min="7" max="7" width="35.7109375" style="68" customWidth="1"/>
    <col min="8" max="8" width="32.140625" style="68" customWidth="1"/>
    <col min="9" max="9" width="2.5703125" style="68" customWidth="1"/>
    <col min="10" max="10" width="10.5703125" style="68" customWidth="1"/>
    <col min="11" max="14" width="0" style="68" hidden="1" customWidth="1"/>
    <col min="15" max="15" width="12.85546875" style="68" hidden="1" customWidth="1"/>
    <col min="16" max="18" width="0" style="68" hidden="1" customWidth="1"/>
    <col min="19" max="16384" width="9.140625" style="68" hidden="1"/>
  </cols>
  <sheetData>
    <row r="1" spans="1:10" ht="14.45" x14ac:dyDescent="0.3">
      <c r="A1" s="67"/>
      <c r="B1" s="67"/>
      <c r="C1" s="67"/>
      <c r="D1" s="67"/>
      <c r="E1" s="67"/>
      <c r="F1" s="67"/>
      <c r="G1" s="67"/>
      <c r="H1" s="67"/>
      <c r="I1" s="67"/>
      <c r="J1" s="67"/>
    </row>
    <row r="2" spans="1:10" ht="25.5" customHeight="1" x14ac:dyDescent="0.3">
      <c r="A2" s="67"/>
      <c r="B2" s="67"/>
      <c r="C2" s="67"/>
      <c r="D2" s="67"/>
      <c r="E2" s="67"/>
      <c r="F2" s="67"/>
      <c r="G2" s="67"/>
      <c r="H2" s="67"/>
      <c r="I2" s="67"/>
      <c r="J2" s="67"/>
    </row>
    <row r="3" spans="1:10" ht="18.600000000000001" thickBot="1" x14ac:dyDescent="0.4">
      <c r="A3" s="67"/>
      <c r="B3" s="501"/>
      <c r="C3" s="501"/>
      <c r="D3" s="501"/>
      <c r="E3" s="501"/>
      <c r="F3" s="67"/>
      <c r="G3" s="67"/>
      <c r="H3" s="67"/>
      <c r="I3" s="67"/>
      <c r="J3" s="67"/>
    </row>
    <row r="4" spans="1:10" ht="15.75" customHeight="1" thickBot="1" x14ac:dyDescent="0.35">
      <c r="A4" s="67"/>
      <c r="B4" s="502" t="s">
        <v>58</v>
      </c>
      <c r="C4" s="503"/>
      <c r="D4" s="503"/>
      <c r="E4" s="504"/>
      <c r="F4" s="67"/>
      <c r="H4" s="67"/>
      <c r="I4" s="67"/>
      <c r="J4" s="67"/>
    </row>
    <row r="5" spans="1:10" ht="15" customHeight="1" x14ac:dyDescent="0.25">
      <c r="A5" s="67"/>
      <c r="B5" s="396" t="s">
        <v>57</v>
      </c>
      <c r="C5" s="397"/>
      <c r="D5" s="397"/>
      <c r="E5" s="398"/>
      <c r="F5" s="80"/>
      <c r="G5" s="81"/>
      <c r="H5" s="81"/>
      <c r="I5" s="81"/>
      <c r="J5" s="81"/>
    </row>
    <row r="6" spans="1:10" ht="15.75" thickBot="1" x14ac:dyDescent="0.3">
      <c r="A6" s="67"/>
      <c r="B6" s="399"/>
      <c r="C6" s="400"/>
      <c r="D6" s="400"/>
      <c r="E6" s="401"/>
      <c r="F6" s="80"/>
      <c r="G6" s="80"/>
      <c r="I6" s="80"/>
      <c r="J6" s="80"/>
    </row>
    <row r="7" spans="1:10" ht="43.15" x14ac:dyDescent="0.3">
      <c r="A7" s="67"/>
      <c r="B7" s="148" t="s">
        <v>10</v>
      </c>
      <c r="C7" s="149" t="s">
        <v>11</v>
      </c>
      <c r="D7" s="149" t="s">
        <v>12</v>
      </c>
      <c r="E7" s="150" t="s">
        <v>40</v>
      </c>
      <c r="F7" s="82"/>
      <c r="G7" s="82"/>
      <c r="H7" s="82"/>
      <c r="I7" s="82"/>
      <c r="J7" s="82"/>
    </row>
    <row r="8" spans="1:10" ht="14.45" x14ac:dyDescent="0.3">
      <c r="A8" s="83" t="s">
        <v>13</v>
      </c>
      <c r="B8" s="143"/>
      <c r="C8" s="144"/>
      <c r="D8" s="132">
        <f t="shared" ref="D8:D17" si="0">B8*C8</f>
        <v>0</v>
      </c>
      <c r="E8" s="133"/>
      <c r="F8" s="82"/>
      <c r="G8" s="82"/>
      <c r="H8" s="82"/>
      <c r="I8" s="82"/>
      <c r="J8" s="82"/>
    </row>
    <row r="9" spans="1:10" ht="14.45" x14ac:dyDescent="0.3">
      <c r="A9" s="83" t="s">
        <v>14</v>
      </c>
      <c r="B9" s="143"/>
      <c r="C9" s="144"/>
      <c r="D9" s="132">
        <f t="shared" si="0"/>
        <v>0</v>
      </c>
      <c r="E9" s="133"/>
      <c r="F9" s="82"/>
      <c r="G9" s="82"/>
      <c r="H9" s="82"/>
      <c r="I9" s="82"/>
      <c r="J9" s="82"/>
    </row>
    <row r="10" spans="1:10" ht="14.45" x14ac:dyDescent="0.3">
      <c r="A10" s="83" t="s">
        <v>15</v>
      </c>
      <c r="B10" s="143"/>
      <c r="C10" s="144"/>
      <c r="D10" s="132">
        <f t="shared" si="0"/>
        <v>0</v>
      </c>
      <c r="E10" s="134"/>
      <c r="F10" s="76"/>
      <c r="G10" s="82"/>
      <c r="H10" s="82"/>
      <c r="I10" s="76"/>
      <c r="J10" s="76"/>
    </row>
    <row r="11" spans="1:10" ht="14.45" x14ac:dyDescent="0.3">
      <c r="A11" s="83" t="s">
        <v>16</v>
      </c>
      <c r="B11" s="143"/>
      <c r="C11" s="144"/>
      <c r="D11" s="132">
        <f t="shared" si="0"/>
        <v>0</v>
      </c>
      <c r="E11" s="134"/>
      <c r="F11" s="76"/>
      <c r="G11" s="82"/>
      <c r="H11" s="82"/>
      <c r="I11" s="76"/>
      <c r="J11" s="76"/>
    </row>
    <row r="12" spans="1:10" ht="14.45" x14ac:dyDescent="0.3">
      <c r="A12" s="83" t="s">
        <v>17</v>
      </c>
      <c r="B12" s="143"/>
      <c r="C12" s="144"/>
      <c r="D12" s="132">
        <f t="shared" si="0"/>
        <v>0</v>
      </c>
      <c r="E12" s="134"/>
      <c r="F12" s="76"/>
      <c r="G12" s="82"/>
      <c r="H12" s="82"/>
      <c r="I12" s="76"/>
      <c r="J12" s="76"/>
    </row>
    <row r="13" spans="1:10" ht="14.45" x14ac:dyDescent="0.3">
      <c r="A13" s="83" t="s">
        <v>18</v>
      </c>
      <c r="B13" s="143"/>
      <c r="C13" s="144"/>
      <c r="D13" s="132">
        <f t="shared" si="0"/>
        <v>0</v>
      </c>
      <c r="E13" s="134"/>
      <c r="F13" s="76"/>
      <c r="G13" s="82"/>
      <c r="H13" s="82"/>
      <c r="I13" s="76"/>
      <c r="J13" s="76"/>
    </row>
    <row r="14" spans="1:10" ht="14.45" x14ac:dyDescent="0.3">
      <c r="A14" s="83" t="s">
        <v>19</v>
      </c>
      <c r="B14" s="143"/>
      <c r="C14" s="144"/>
      <c r="D14" s="132">
        <f t="shared" si="0"/>
        <v>0</v>
      </c>
      <c r="E14" s="134"/>
      <c r="F14" s="76"/>
      <c r="G14" s="82"/>
      <c r="H14" s="82"/>
      <c r="I14" s="76"/>
      <c r="J14" s="76"/>
    </row>
    <row r="15" spans="1:10" ht="15" customHeight="1" x14ac:dyDescent="0.3">
      <c r="A15" s="83" t="s">
        <v>20</v>
      </c>
      <c r="B15" s="143"/>
      <c r="C15" s="144"/>
      <c r="D15" s="132">
        <f t="shared" si="0"/>
        <v>0</v>
      </c>
      <c r="E15" s="134"/>
      <c r="F15" s="76"/>
      <c r="G15" s="135"/>
      <c r="H15" s="135"/>
      <c r="I15" s="76"/>
      <c r="J15" s="76"/>
    </row>
    <row r="16" spans="1:10" ht="15" x14ac:dyDescent="0.25">
      <c r="A16" s="83" t="s">
        <v>21</v>
      </c>
      <c r="B16" s="143"/>
      <c r="C16" s="144"/>
      <c r="D16" s="132">
        <f t="shared" si="0"/>
        <v>0</v>
      </c>
      <c r="E16" s="134"/>
      <c r="F16" s="76"/>
      <c r="G16" s="505"/>
      <c r="H16" s="505"/>
      <c r="I16" s="76"/>
      <c r="J16" s="76"/>
    </row>
    <row r="17" spans="1:10" ht="15.75" thickBot="1" x14ac:dyDescent="0.3">
      <c r="A17" s="83" t="s">
        <v>22</v>
      </c>
      <c r="B17" s="143"/>
      <c r="C17" s="144"/>
      <c r="D17" s="132">
        <f t="shared" si="0"/>
        <v>0</v>
      </c>
      <c r="E17" s="155"/>
      <c r="F17" s="76"/>
      <c r="G17" s="505"/>
      <c r="H17" s="505"/>
      <c r="I17" s="76"/>
      <c r="J17" s="76"/>
    </row>
    <row r="18" spans="1:10" ht="15" thickBot="1" x14ac:dyDescent="0.35">
      <c r="A18" s="85" t="s">
        <v>23</v>
      </c>
      <c r="B18" s="136">
        <f>SUM(B8:B17)</f>
        <v>0</v>
      </c>
      <c r="C18" s="137"/>
      <c r="D18" s="154">
        <f>SUM(D8:D17)</f>
        <v>0</v>
      </c>
      <c r="E18" s="158">
        <f>ROUND((IF(D18=0,0,IF(B18=0,0,D18/B18))),2)</f>
        <v>0</v>
      </c>
      <c r="F18" s="507" t="s">
        <v>61</v>
      </c>
      <c r="G18" s="508"/>
      <c r="H18" s="153"/>
      <c r="I18" s="91"/>
      <c r="J18" s="91"/>
    </row>
    <row r="19" spans="1:10" ht="14.45" hidden="1" x14ac:dyDescent="0.3">
      <c r="A19" s="67"/>
      <c r="B19" s="67"/>
      <c r="C19" s="67"/>
      <c r="D19" s="67" t="s">
        <v>36</v>
      </c>
      <c r="E19" s="69">
        <f>ROUND(E18,2)</f>
        <v>0</v>
      </c>
      <c r="F19" s="69"/>
      <c r="H19" s="91"/>
      <c r="I19" s="69"/>
      <c r="J19" s="69"/>
    </row>
    <row r="20" spans="1:10" ht="15" x14ac:dyDescent="0.25">
      <c r="A20" s="67"/>
      <c r="B20" s="67"/>
      <c r="C20" s="67"/>
      <c r="D20" s="67"/>
      <c r="E20" s="67"/>
      <c r="F20" s="67"/>
      <c r="G20" s="506" t="s">
        <v>69</v>
      </c>
      <c r="H20" s="506"/>
      <c r="I20" s="91"/>
      <c r="J20" s="91"/>
    </row>
    <row r="21" spans="1:10" ht="15" x14ac:dyDescent="0.25">
      <c r="A21" s="67"/>
      <c r="B21" s="67"/>
      <c r="C21" s="67"/>
      <c r="D21" s="67"/>
      <c r="E21" s="67"/>
      <c r="F21" s="67"/>
      <c r="G21" s="506"/>
      <c r="H21" s="506"/>
      <c r="I21" s="67"/>
      <c r="J21" s="67"/>
    </row>
    <row r="22" spans="1:10" ht="14.45" x14ac:dyDescent="0.3">
      <c r="A22" s="67"/>
      <c r="B22" s="499" t="s">
        <v>83</v>
      </c>
      <c r="C22" s="499"/>
      <c r="D22" s="499"/>
      <c r="E22" s="499"/>
      <c r="F22" s="67"/>
      <c r="G22" s="189" t="s">
        <v>53</v>
      </c>
      <c r="H22" s="67"/>
      <c r="I22" s="97"/>
      <c r="J22" s="97"/>
    </row>
    <row r="23" spans="1:10" ht="15" x14ac:dyDescent="0.25">
      <c r="A23" s="420" t="s">
        <v>25</v>
      </c>
      <c r="B23" s="420"/>
      <c r="C23" s="420"/>
      <c r="D23" s="420"/>
      <c r="E23" s="420"/>
      <c r="F23" s="420"/>
      <c r="G23" s="420"/>
      <c r="H23" s="420"/>
      <c r="I23" s="420"/>
      <c r="J23" s="420"/>
    </row>
    <row r="24" spans="1:10" ht="15" x14ac:dyDescent="0.25">
      <c r="A24" s="420"/>
      <c r="B24" s="420"/>
      <c r="C24" s="420"/>
      <c r="D24" s="420"/>
      <c r="E24" s="420"/>
      <c r="F24" s="420"/>
      <c r="G24" s="420"/>
      <c r="H24" s="420"/>
      <c r="I24" s="420"/>
      <c r="J24" s="420"/>
    </row>
    <row r="25" spans="1:10" ht="14.45" x14ac:dyDescent="0.3">
      <c r="A25" s="67"/>
      <c r="B25" s="67"/>
      <c r="C25" s="67"/>
      <c r="D25" s="67"/>
      <c r="E25" s="67"/>
      <c r="F25" s="67"/>
      <c r="G25" s="67"/>
      <c r="H25" s="67"/>
      <c r="I25" s="67"/>
      <c r="J25" s="67"/>
    </row>
  </sheetData>
  <sheetProtection password="CDF0" sheet="1" objects="1" scenarios="1"/>
  <mergeCells count="9">
    <mergeCell ref="G16:G17"/>
    <mergeCell ref="H16:H17"/>
    <mergeCell ref="A23:J24"/>
    <mergeCell ref="G20:H21"/>
    <mergeCell ref="B3:E3"/>
    <mergeCell ref="B4:E4"/>
    <mergeCell ref="B5:E6"/>
    <mergeCell ref="B22:E22"/>
    <mergeCell ref="F18:G18"/>
  </mergeCells>
  <hyperlinks>
    <hyperlink ref="B22:E22" location="'Unrounded Requirement Finder'!A1" display="Click to go back to Unrounded Requirement Finder"/>
    <hyperlink ref="G22" location="Instructions!A1" display="Go to instructions"/>
  </hyperlinks>
  <pageMargins left="0.4" right="0.4" top="0.5" bottom="0.5" header="0.55000000000000004" footer="0.55000000000000004"/>
  <pageSetup scale="85" orientation="landscape" r:id="rId1"/>
  <ignoredErrors>
    <ignoredError sqref="A8:A17" numberStoredAsText="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503"/>
  <sheetViews>
    <sheetView workbookViewId="0">
      <pane ySplit="1" topLeftCell="A227" activePane="bottomLeft" state="frozen"/>
      <selection pane="bottomLeft" activeCell="A245" sqref="A245:F245"/>
    </sheetView>
  </sheetViews>
  <sheetFormatPr defaultRowHeight="15" x14ac:dyDescent="0.25"/>
  <cols>
    <col min="1" max="1" width="23" style="8" bestFit="1" customWidth="1"/>
    <col min="2" max="2" width="16.28515625" customWidth="1"/>
    <col min="3" max="3" width="10.5703125" customWidth="1"/>
    <col min="4" max="4" width="21.42578125" customWidth="1"/>
    <col min="5" max="5" width="16.28515625" customWidth="1"/>
    <col min="6" max="6" width="25.85546875" customWidth="1"/>
    <col min="7" max="7" width="12.28515625" bestFit="1" customWidth="1"/>
    <col min="8" max="8" width="20" customWidth="1"/>
    <col min="9" max="9" width="19.85546875" bestFit="1" customWidth="1"/>
    <col min="10" max="10" width="1.140625" customWidth="1"/>
    <col min="11" max="11" width="50.42578125" bestFit="1" customWidth="1"/>
  </cols>
  <sheetData>
    <row r="1" spans="1:9" ht="36" x14ac:dyDescent="0.35">
      <c r="A1" s="25" t="s">
        <v>0</v>
      </c>
      <c r="B1" s="26" t="s">
        <v>1</v>
      </c>
      <c r="C1" s="26" t="s">
        <v>2</v>
      </c>
      <c r="D1" s="26" t="s">
        <v>3</v>
      </c>
      <c r="E1" s="26" t="s">
        <v>4</v>
      </c>
      <c r="F1" s="26" t="s">
        <v>5</v>
      </c>
      <c r="G1" s="26" t="s">
        <v>6</v>
      </c>
      <c r="H1" s="26" t="s">
        <v>7</v>
      </c>
      <c r="I1" s="27" t="s">
        <v>8</v>
      </c>
    </row>
    <row r="2" spans="1:9" ht="14.45" x14ac:dyDescent="0.3">
      <c r="A2" s="4">
        <v>0</v>
      </c>
      <c r="B2" s="5">
        <v>0.02</v>
      </c>
      <c r="C2" s="5">
        <v>2.18E-2</v>
      </c>
      <c r="D2" s="5">
        <f>B2+C2</f>
        <v>4.1800000000000004E-2</v>
      </c>
      <c r="E2" s="5">
        <f>A2*D2</f>
        <v>0</v>
      </c>
      <c r="F2" s="5">
        <f>A2+E2</f>
        <v>0</v>
      </c>
      <c r="G2" s="5">
        <f t="shared" ref="G2:G17" si="0">FLOOR(F2,0.05)</f>
        <v>0</v>
      </c>
      <c r="H2" s="5">
        <f>IF((FLOOR(G2,0.05))&lt;A2,A2,(FLOOR(G2,0.05)))</f>
        <v>0</v>
      </c>
      <c r="I2" s="6">
        <f t="shared" ref="I2:I65" si="1">H2-A2</f>
        <v>0</v>
      </c>
    </row>
    <row r="3" spans="1:9" ht="14.45" x14ac:dyDescent="0.3">
      <c r="A3" s="4">
        <v>0.01</v>
      </c>
      <c r="B3" s="5">
        <v>0.02</v>
      </c>
      <c r="C3" s="5">
        <v>2.18E-2</v>
      </c>
      <c r="D3" s="5">
        <f>B3+C3</f>
        <v>4.1800000000000004E-2</v>
      </c>
      <c r="E3" s="5">
        <f>A3*D3</f>
        <v>4.1800000000000002E-4</v>
      </c>
      <c r="F3" s="5">
        <f>A3+E3</f>
        <v>1.0418E-2</v>
      </c>
      <c r="G3" s="5">
        <f t="shared" si="0"/>
        <v>0</v>
      </c>
      <c r="H3" s="5">
        <f>IF((FLOOR(G3,0.05))&lt;A3,A3,(FLOOR(G3,0.05)))</f>
        <v>0.01</v>
      </c>
      <c r="I3" s="6">
        <f t="shared" si="1"/>
        <v>0</v>
      </c>
    </row>
    <row r="4" spans="1:9" ht="14.45" x14ac:dyDescent="0.3">
      <c r="A4" s="4">
        <v>0.02</v>
      </c>
      <c r="B4" s="5">
        <v>0.02</v>
      </c>
      <c r="C4" s="5">
        <v>2.18E-2</v>
      </c>
      <c r="D4" s="5">
        <f>B4+C4</f>
        <v>4.1800000000000004E-2</v>
      </c>
      <c r="E4" s="5">
        <f>A4*D4</f>
        <v>8.3600000000000005E-4</v>
      </c>
      <c r="F4" s="5">
        <f>A4+E4</f>
        <v>2.0836E-2</v>
      </c>
      <c r="G4" s="5">
        <f t="shared" si="0"/>
        <v>0</v>
      </c>
      <c r="H4" s="5">
        <f t="shared" ref="H4:H67" si="2">IF((FLOOR(G4,0.05))&lt;A4,A4,(FLOOR(G4,0.05)))</f>
        <v>0.02</v>
      </c>
      <c r="I4" s="6">
        <f t="shared" si="1"/>
        <v>0</v>
      </c>
    </row>
    <row r="5" spans="1:9" ht="14.45" x14ac:dyDescent="0.3">
      <c r="A5" s="4">
        <v>0.03</v>
      </c>
      <c r="B5" s="5">
        <v>0.02</v>
      </c>
      <c r="C5" s="5">
        <v>2.18E-2</v>
      </c>
      <c r="D5" s="5">
        <f t="shared" ref="D5:D51" si="3">B5+C5</f>
        <v>4.1800000000000004E-2</v>
      </c>
      <c r="E5" s="5">
        <f t="shared" ref="E5:E51" si="4">A5*D5</f>
        <v>1.2540000000000001E-3</v>
      </c>
      <c r="F5" s="5">
        <f t="shared" ref="F5:F51" si="5">A5+E5</f>
        <v>3.1253999999999997E-2</v>
      </c>
      <c r="G5" s="5">
        <f t="shared" si="0"/>
        <v>0</v>
      </c>
      <c r="H5" s="5">
        <f t="shared" si="2"/>
        <v>0.03</v>
      </c>
      <c r="I5" s="6">
        <f t="shared" si="1"/>
        <v>0</v>
      </c>
    </row>
    <row r="6" spans="1:9" ht="14.45" x14ac:dyDescent="0.3">
      <c r="A6" s="4">
        <v>0.04</v>
      </c>
      <c r="B6" s="5">
        <v>0.02</v>
      </c>
      <c r="C6" s="5">
        <v>2.18E-2</v>
      </c>
      <c r="D6" s="5">
        <f t="shared" si="3"/>
        <v>4.1800000000000004E-2</v>
      </c>
      <c r="E6" s="5">
        <f t="shared" si="4"/>
        <v>1.6720000000000001E-3</v>
      </c>
      <c r="F6" s="5">
        <f t="shared" si="5"/>
        <v>4.1672000000000001E-2</v>
      </c>
      <c r="G6" s="5">
        <f t="shared" si="0"/>
        <v>0</v>
      </c>
      <c r="H6" s="5">
        <f t="shared" si="2"/>
        <v>0.04</v>
      </c>
      <c r="I6" s="6">
        <f t="shared" si="1"/>
        <v>0</v>
      </c>
    </row>
    <row r="7" spans="1:9" ht="14.45" x14ac:dyDescent="0.3">
      <c r="A7" s="4">
        <v>0.05</v>
      </c>
      <c r="B7" s="5">
        <v>0.02</v>
      </c>
      <c r="C7" s="5">
        <v>2.18E-2</v>
      </c>
      <c r="D7" s="5">
        <f t="shared" si="3"/>
        <v>4.1800000000000004E-2</v>
      </c>
      <c r="E7" s="5">
        <f t="shared" si="4"/>
        <v>2.0900000000000003E-3</v>
      </c>
      <c r="F7" s="5">
        <f t="shared" si="5"/>
        <v>5.2090000000000004E-2</v>
      </c>
      <c r="G7" s="5">
        <f t="shared" si="0"/>
        <v>0.05</v>
      </c>
      <c r="H7" s="5">
        <f t="shared" si="2"/>
        <v>0.05</v>
      </c>
      <c r="I7" s="6">
        <f t="shared" si="1"/>
        <v>0</v>
      </c>
    </row>
    <row r="8" spans="1:9" ht="14.45" x14ac:dyDescent="0.3">
      <c r="A8" s="4">
        <v>0.06</v>
      </c>
      <c r="B8" s="5">
        <v>0.02</v>
      </c>
      <c r="C8" s="5">
        <v>2.18E-2</v>
      </c>
      <c r="D8" s="5">
        <f t="shared" si="3"/>
        <v>4.1800000000000004E-2</v>
      </c>
      <c r="E8" s="5">
        <f t="shared" si="4"/>
        <v>2.5080000000000002E-3</v>
      </c>
      <c r="F8" s="5">
        <f t="shared" si="5"/>
        <v>6.2507999999999994E-2</v>
      </c>
      <c r="G8" s="5">
        <f t="shared" si="0"/>
        <v>0.05</v>
      </c>
      <c r="H8" s="5">
        <f t="shared" si="2"/>
        <v>0.06</v>
      </c>
      <c r="I8" s="6">
        <f t="shared" si="1"/>
        <v>0</v>
      </c>
    </row>
    <row r="9" spans="1:9" ht="14.45" x14ac:dyDescent="0.3">
      <c r="A9" s="4">
        <v>7.0000000000000007E-2</v>
      </c>
      <c r="B9" s="5">
        <v>0.02</v>
      </c>
      <c r="C9" s="5">
        <v>2.18E-2</v>
      </c>
      <c r="D9" s="5">
        <f t="shared" si="3"/>
        <v>4.1800000000000004E-2</v>
      </c>
      <c r="E9" s="5">
        <f t="shared" si="4"/>
        <v>2.9260000000000006E-3</v>
      </c>
      <c r="F9" s="5">
        <f t="shared" si="5"/>
        <v>7.2926000000000005E-2</v>
      </c>
      <c r="G9" s="5">
        <f t="shared" si="0"/>
        <v>0.05</v>
      </c>
      <c r="H9" s="5">
        <f t="shared" si="2"/>
        <v>7.0000000000000007E-2</v>
      </c>
      <c r="I9" s="6">
        <f t="shared" si="1"/>
        <v>0</v>
      </c>
    </row>
    <row r="10" spans="1:9" ht="14.45" x14ac:dyDescent="0.3">
      <c r="A10" s="4">
        <v>0.08</v>
      </c>
      <c r="B10" s="5">
        <v>0.02</v>
      </c>
      <c r="C10" s="5">
        <v>2.18E-2</v>
      </c>
      <c r="D10" s="5">
        <f t="shared" si="3"/>
        <v>4.1800000000000004E-2</v>
      </c>
      <c r="E10" s="5">
        <f t="shared" si="4"/>
        <v>3.3440000000000002E-3</v>
      </c>
      <c r="F10" s="5">
        <f t="shared" si="5"/>
        <v>8.3344000000000001E-2</v>
      </c>
      <c r="G10" s="5">
        <f t="shared" si="0"/>
        <v>0.05</v>
      </c>
      <c r="H10" s="5">
        <f t="shared" si="2"/>
        <v>0.08</v>
      </c>
      <c r="I10" s="6">
        <f t="shared" si="1"/>
        <v>0</v>
      </c>
    </row>
    <row r="11" spans="1:9" ht="14.45" x14ac:dyDescent="0.3">
      <c r="A11" s="4">
        <v>0.09</v>
      </c>
      <c r="B11" s="5">
        <v>0.02</v>
      </c>
      <c r="C11" s="5">
        <v>2.18E-2</v>
      </c>
      <c r="D11" s="5">
        <f t="shared" si="3"/>
        <v>4.1800000000000004E-2</v>
      </c>
      <c r="E11" s="5">
        <f t="shared" si="4"/>
        <v>3.7620000000000002E-3</v>
      </c>
      <c r="F11" s="5">
        <f t="shared" si="5"/>
        <v>9.3761999999999998E-2</v>
      </c>
      <c r="G11" s="5">
        <f t="shared" si="0"/>
        <v>0.05</v>
      </c>
      <c r="H11" s="5">
        <f t="shared" si="2"/>
        <v>0.09</v>
      </c>
      <c r="I11" s="6">
        <f t="shared" si="1"/>
        <v>0</v>
      </c>
    </row>
    <row r="12" spans="1:9" ht="14.45" x14ac:dyDescent="0.3">
      <c r="A12" s="4">
        <v>0.1</v>
      </c>
      <c r="B12" s="5">
        <v>0.02</v>
      </c>
      <c r="C12" s="5">
        <v>2.18E-2</v>
      </c>
      <c r="D12" s="5">
        <f t="shared" si="3"/>
        <v>4.1800000000000004E-2</v>
      </c>
      <c r="E12" s="5">
        <f t="shared" si="4"/>
        <v>4.1800000000000006E-3</v>
      </c>
      <c r="F12" s="5">
        <f t="shared" si="5"/>
        <v>0.10418000000000001</v>
      </c>
      <c r="G12" s="5">
        <f t="shared" si="0"/>
        <v>0.1</v>
      </c>
      <c r="H12" s="5">
        <f t="shared" si="2"/>
        <v>0.1</v>
      </c>
      <c r="I12" s="6">
        <f t="shared" si="1"/>
        <v>0</v>
      </c>
    </row>
    <row r="13" spans="1:9" ht="14.45" x14ac:dyDescent="0.3">
      <c r="A13" s="4">
        <v>0.11</v>
      </c>
      <c r="B13" s="5">
        <v>0.02</v>
      </c>
      <c r="C13" s="5">
        <v>2.18E-2</v>
      </c>
      <c r="D13" s="5">
        <f t="shared" si="3"/>
        <v>4.1800000000000004E-2</v>
      </c>
      <c r="E13" s="5">
        <f t="shared" si="4"/>
        <v>4.5980000000000005E-3</v>
      </c>
      <c r="F13" s="5">
        <f t="shared" si="5"/>
        <v>0.11459800000000001</v>
      </c>
      <c r="G13" s="5">
        <f t="shared" si="0"/>
        <v>0.1</v>
      </c>
      <c r="H13" s="5">
        <f t="shared" si="2"/>
        <v>0.11</v>
      </c>
      <c r="I13" s="6">
        <f t="shared" si="1"/>
        <v>0</v>
      </c>
    </row>
    <row r="14" spans="1:9" ht="14.45" x14ac:dyDescent="0.3">
      <c r="A14" s="4">
        <v>0.12</v>
      </c>
      <c r="B14" s="5">
        <v>0.02</v>
      </c>
      <c r="C14" s="5">
        <v>2.18E-2</v>
      </c>
      <c r="D14" s="5">
        <f t="shared" si="3"/>
        <v>4.1800000000000004E-2</v>
      </c>
      <c r="E14" s="5">
        <f t="shared" si="4"/>
        <v>5.0160000000000005E-3</v>
      </c>
      <c r="F14" s="5">
        <f t="shared" si="5"/>
        <v>0.12501599999999999</v>
      </c>
      <c r="G14" s="5">
        <f t="shared" si="0"/>
        <v>0.1</v>
      </c>
      <c r="H14" s="5">
        <f t="shared" si="2"/>
        <v>0.12</v>
      </c>
      <c r="I14" s="6">
        <f t="shared" si="1"/>
        <v>0</v>
      </c>
    </row>
    <row r="15" spans="1:9" ht="14.45" x14ac:dyDescent="0.3">
      <c r="A15" s="4">
        <v>0.13</v>
      </c>
      <c r="B15" s="5">
        <v>0.02</v>
      </c>
      <c r="C15" s="5">
        <v>2.18E-2</v>
      </c>
      <c r="D15" s="5">
        <f t="shared" si="3"/>
        <v>4.1800000000000004E-2</v>
      </c>
      <c r="E15" s="5">
        <f t="shared" si="4"/>
        <v>5.4340000000000005E-3</v>
      </c>
      <c r="F15" s="5">
        <f t="shared" si="5"/>
        <v>0.135434</v>
      </c>
      <c r="G15" s="5">
        <f t="shared" si="0"/>
        <v>0.1</v>
      </c>
      <c r="H15" s="5">
        <f t="shared" si="2"/>
        <v>0.13</v>
      </c>
      <c r="I15" s="6">
        <f t="shared" si="1"/>
        <v>0</v>
      </c>
    </row>
    <row r="16" spans="1:9" ht="14.45" x14ac:dyDescent="0.3">
      <c r="A16" s="4">
        <v>0.14000000000000001</v>
      </c>
      <c r="B16" s="5">
        <v>0.02</v>
      </c>
      <c r="C16" s="5">
        <v>2.18E-2</v>
      </c>
      <c r="D16" s="5">
        <f t="shared" si="3"/>
        <v>4.1800000000000004E-2</v>
      </c>
      <c r="E16" s="5">
        <f t="shared" si="4"/>
        <v>5.8520000000000013E-3</v>
      </c>
      <c r="F16" s="5">
        <f t="shared" si="5"/>
        <v>0.14585200000000001</v>
      </c>
      <c r="G16" s="5">
        <f t="shared" si="0"/>
        <v>0.1</v>
      </c>
      <c r="H16" s="5">
        <f t="shared" si="2"/>
        <v>0.14000000000000001</v>
      </c>
      <c r="I16" s="6">
        <f t="shared" si="1"/>
        <v>0</v>
      </c>
    </row>
    <row r="17" spans="1:9" ht="14.45" x14ac:dyDescent="0.3">
      <c r="A17" s="4">
        <v>0.15</v>
      </c>
      <c r="B17" s="5">
        <v>0.02</v>
      </c>
      <c r="C17" s="5">
        <v>2.18E-2</v>
      </c>
      <c r="D17" s="5">
        <f t="shared" si="3"/>
        <v>4.1800000000000004E-2</v>
      </c>
      <c r="E17" s="5">
        <f t="shared" si="4"/>
        <v>6.2700000000000004E-3</v>
      </c>
      <c r="F17" s="5">
        <f t="shared" si="5"/>
        <v>0.15626999999999999</v>
      </c>
      <c r="G17" s="5">
        <f t="shared" si="0"/>
        <v>0.15000000000000002</v>
      </c>
      <c r="H17" s="5">
        <f t="shared" si="2"/>
        <v>0.15000000000000002</v>
      </c>
      <c r="I17" s="6">
        <f t="shared" si="1"/>
        <v>0</v>
      </c>
    </row>
    <row r="18" spans="1:9" ht="14.45" x14ac:dyDescent="0.3">
      <c r="A18" s="4">
        <v>0.16</v>
      </c>
      <c r="B18" s="5">
        <v>0.02</v>
      </c>
      <c r="C18" s="5">
        <v>2.18E-2</v>
      </c>
      <c r="D18" s="5">
        <f t="shared" si="3"/>
        <v>4.1800000000000004E-2</v>
      </c>
      <c r="E18" s="5">
        <f t="shared" si="4"/>
        <v>6.6880000000000004E-3</v>
      </c>
      <c r="F18" s="5">
        <f t="shared" si="5"/>
        <v>0.166688</v>
      </c>
      <c r="G18" s="5">
        <f t="shared" ref="G18:G33" si="6">FLOOR(F18,0.05)</f>
        <v>0.15000000000000002</v>
      </c>
      <c r="H18" s="5">
        <f t="shared" si="2"/>
        <v>0.16</v>
      </c>
      <c r="I18" s="6">
        <f t="shared" si="1"/>
        <v>0</v>
      </c>
    </row>
    <row r="19" spans="1:9" ht="14.45" x14ac:dyDescent="0.3">
      <c r="A19" s="4">
        <v>0.17</v>
      </c>
      <c r="B19" s="5">
        <v>0.02</v>
      </c>
      <c r="C19" s="5">
        <v>2.18E-2</v>
      </c>
      <c r="D19" s="5">
        <f t="shared" si="3"/>
        <v>4.1800000000000004E-2</v>
      </c>
      <c r="E19" s="5">
        <f t="shared" si="4"/>
        <v>7.1060000000000012E-3</v>
      </c>
      <c r="F19" s="5">
        <f t="shared" si="5"/>
        <v>0.17710600000000001</v>
      </c>
      <c r="G19" s="5">
        <f t="shared" si="6"/>
        <v>0.15000000000000002</v>
      </c>
      <c r="H19" s="5">
        <f t="shared" si="2"/>
        <v>0.17</v>
      </c>
      <c r="I19" s="6">
        <f t="shared" si="1"/>
        <v>0</v>
      </c>
    </row>
    <row r="20" spans="1:9" ht="14.45" x14ac:dyDescent="0.3">
      <c r="A20" s="4">
        <v>0.18</v>
      </c>
      <c r="B20" s="5">
        <v>0.02</v>
      </c>
      <c r="C20" s="5">
        <v>2.18E-2</v>
      </c>
      <c r="D20" s="5">
        <f t="shared" si="3"/>
        <v>4.1800000000000004E-2</v>
      </c>
      <c r="E20" s="5">
        <f t="shared" si="4"/>
        <v>7.5240000000000003E-3</v>
      </c>
      <c r="F20" s="5">
        <f t="shared" si="5"/>
        <v>0.187524</v>
      </c>
      <c r="G20" s="5">
        <f t="shared" si="6"/>
        <v>0.15000000000000002</v>
      </c>
      <c r="H20" s="5">
        <f t="shared" si="2"/>
        <v>0.18</v>
      </c>
      <c r="I20" s="6">
        <f t="shared" si="1"/>
        <v>0</v>
      </c>
    </row>
    <row r="21" spans="1:9" ht="14.45" x14ac:dyDescent="0.3">
      <c r="A21" s="4">
        <v>0.19</v>
      </c>
      <c r="B21" s="5">
        <v>0.02</v>
      </c>
      <c r="C21" s="5">
        <v>2.18E-2</v>
      </c>
      <c r="D21" s="5">
        <f t="shared" si="3"/>
        <v>4.1800000000000004E-2</v>
      </c>
      <c r="E21" s="5">
        <f t="shared" si="4"/>
        <v>7.9420000000000011E-3</v>
      </c>
      <c r="F21" s="5">
        <f t="shared" si="5"/>
        <v>0.19794200000000001</v>
      </c>
      <c r="G21" s="5">
        <f t="shared" si="6"/>
        <v>0.15000000000000002</v>
      </c>
      <c r="H21" s="5">
        <f t="shared" si="2"/>
        <v>0.19</v>
      </c>
      <c r="I21" s="6">
        <f t="shared" si="1"/>
        <v>0</v>
      </c>
    </row>
    <row r="22" spans="1:9" ht="14.45" x14ac:dyDescent="0.3">
      <c r="A22" s="4">
        <v>0.2</v>
      </c>
      <c r="B22" s="5">
        <v>0.02</v>
      </c>
      <c r="C22" s="5">
        <v>2.18E-2</v>
      </c>
      <c r="D22" s="5">
        <f t="shared" si="3"/>
        <v>4.1800000000000004E-2</v>
      </c>
      <c r="E22" s="5">
        <f t="shared" si="4"/>
        <v>8.3600000000000011E-3</v>
      </c>
      <c r="F22" s="5">
        <f t="shared" si="5"/>
        <v>0.20836000000000002</v>
      </c>
      <c r="G22" s="5">
        <f t="shared" si="6"/>
        <v>0.2</v>
      </c>
      <c r="H22" s="5">
        <f t="shared" si="2"/>
        <v>0.2</v>
      </c>
      <c r="I22" s="6">
        <f t="shared" si="1"/>
        <v>0</v>
      </c>
    </row>
    <row r="23" spans="1:9" ht="14.45" x14ac:dyDescent="0.3">
      <c r="A23" s="4">
        <v>0.21</v>
      </c>
      <c r="B23" s="5">
        <v>0.02</v>
      </c>
      <c r="C23" s="5">
        <v>2.18E-2</v>
      </c>
      <c r="D23" s="5">
        <f t="shared" si="3"/>
        <v>4.1800000000000004E-2</v>
      </c>
      <c r="E23" s="5">
        <f t="shared" si="4"/>
        <v>8.7780000000000011E-3</v>
      </c>
      <c r="F23" s="5">
        <f t="shared" si="5"/>
        <v>0.218778</v>
      </c>
      <c r="G23" s="5">
        <f t="shared" si="6"/>
        <v>0.2</v>
      </c>
      <c r="H23" s="5">
        <f t="shared" si="2"/>
        <v>0.21</v>
      </c>
      <c r="I23" s="6">
        <f t="shared" si="1"/>
        <v>0</v>
      </c>
    </row>
    <row r="24" spans="1:9" ht="14.45" x14ac:dyDescent="0.3">
      <c r="A24" s="4">
        <v>0.22</v>
      </c>
      <c r="B24" s="5">
        <v>0.02</v>
      </c>
      <c r="C24" s="5">
        <v>2.18E-2</v>
      </c>
      <c r="D24" s="5">
        <f t="shared" si="3"/>
        <v>4.1800000000000004E-2</v>
      </c>
      <c r="E24" s="5">
        <f t="shared" si="4"/>
        <v>9.196000000000001E-3</v>
      </c>
      <c r="F24" s="5">
        <f t="shared" si="5"/>
        <v>0.22919600000000001</v>
      </c>
      <c r="G24" s="5">
        <f t="shared" si="6"/>
        <v>0.2</v>
      </c>
      <c r="H24" s="5">
        <f t="shared" si="2"/>
        <v>0.22</v>
      </c>
      <c r="I24" s="6">
        <f t="shared" si="1"/>
        <v>0</v>
      </c>
    </row>
    <row r="25" spans="1:9" ht="14.45" x14ac:dyDescent="0.3">
      <c r="A25" s="4">
        <v>0.23</v>
      </c>
      <c r="B25" s="5">
        <v>0.02</v>
      </c>
      <c r="C25" s="5">
        <v>2.18E-2</v>
      </c>
      <c r="D25" s="5">
        <f t="shared" si="3"/>
        <v>4.1800000000000004E-2</v>
      </c>
      <c r="E25" s="5">
        <f t="shared" si="4"/>
        <v>9.614000000000001E-3</v>
      </c>
      <c r="F25" s="5">
        <f t="shared" si="5"/>
        <v>0.23961400000000002</v>
      </c>
      <c r="G25" s="5">
        <f t="shared" si="6"/>
        <v>0.2</v>
      </c>
      <c r="H25" s="5">
        <f t="shared" si="2"/>
        <v>0.23</v>
      </c>
      <c r="I25" s="6">
        <f t="shared" si="1"/>
        <v>0</v>
      </c>
    </row>
    <row r="26" spans="1:9" ht="14.45" x14ac:dyDescent="0.3">
      <c r="A26" s="4">
        <v>0.24</v>
      </c>
      <c r="B26" s="5">
        <v>0.02</v>
      </c>
      <c r="C26" s="5">
        <v>2.18E-2</v>
      </c>
      <c r="D26" s="5">
        <f t="shared" si="3"/>
        <v>4.1800000000000004E-2</v>
      </c>
      <c r="E26" s="5">
        <f t="shared" si="4"/>
        <v>1.0032000000000001E-2</v>
      </c>
      <c r="F26" s="5">
        <f t="shared" si="5"/>
        <v>0.25003199999999998</v>
      </c>
      <c r="G26" s="5">
        <f t="shared" si="6"/>
        <v>0.25</v>
      </c>
      <c r="H26" s="5">
        <f t="shared" si="2"/>
        <v>0.25</v>
      </c>
      <c r="I26" s="6">
        <f t="shared" si="1"/>
        <v>1.0000000000000009E-2</v>
      </c>
    </row>
    <row r="27" spans="1:9" ht="14.45" x14ac:dyDescent="0.3">
      <c r="A27" s="4">
        <v>0.25</v>
      </c>
      <c r="B27" s="5">
        <v>0.02</v>
      </c>
      <c r="C27" s="5">
        <v>2.18E-2</v>
      </c>
      <c r="D27" s="5">
        <f t="shared" si="3"/>
        <v>4.1800000000000004E-2</v>
      </c>
      <c r="E27" s="5">
        <f t="shared" si="4"/>
        <v>1.0450000000000001E-2</v>
      </c>
      <c r="F27" s="5">
        <f t="shared" si="5"/>
        <v>0.26045000000000001</v>
      </c>
      <c r="G27" s="5">
        <f t="shared" si="6"/>
        <v>0.25</v>
      </c>
      <c r="H27" s="5">
        <f t="shared" si="2"/>
        <v>0.25</v>
      </c>
      <c r="I27" s="6">
        <f t="shared" si="1"/>
        <v>0</v>
      </c>
    </row>
    <row r="28" spans="1:9" ht="14.45" x14ac:dyDescent="0.3">
      <c r="A28" s="4">
        <v>0.26</v>
      </c>
      <c r="B28" s="5">
        <v>0.02</v>
      </c>
      <c r="C28" s="5">
        <v>2.18E-2</v>
      </c>
      <c r="D28" s="5">
        <f t="shared" si="3"/>
        <v>4.1800000000000004E-2</v>
      </c>
      <c r="E28" s="5">
        <f t="shared" si="4"/>
        <v>1.0868000000000001E-2</v>
      </c>
      <c r="F28" s="5">
        <f t="shared" si="5"/>
        <v>0.270868</v>
      </c>
      <c r="G28" s="5">
        <f t="shared" si="6"/>
        <v>0.25</v>
      </c>
      <c r="H28" s="5">
        <f t="shared" si="2"/>
        <v>0.26</v>
      </c>
      <c r="I28" s="6">
        <f t="shared" si="1"/>
        <v>0</v>
      </c>
    </row>
    <row r="29" spans="1:9" ht="14.45" x14ac:dyDescent="0.3">
      <c r="A29" s="4">
        <v>0.27</v>
      </c>
      <c r="B29" s="5">
        <v>0.02</v>
      </c>
      <c r="C29" s="5">
        <v>2.18E-2</v>
      </c>
      <c r="D29" s="5">
        <f t="shared" si="3"/>
        <v>4.1800000000000004E-2</v>
      </c>
      <c r="E29" s="5">
        <f t="shared" si="4"/>
        <v>1.1286000000000003E-2</v>
      </c>
      <c r="F29" s="5">
        <f t="shared" si="5"/>
        <v>0.28128600000000004</v>
      </c>
      <c r="G29" s="5">
        <f t="shared" si="6"/>
        <v>0.25</v>
      </c>
      <c r="H29" s="5">
        <f t="shared" si="2"/>
        <v>0.27</v>
      </c>
      <c r="I29" s="6">
        <f t="shared" si="1"/>
        <v>0</v>
      </c>
    </row>
    <row r="30" spans="1:9" ht="14.45" x14ac:dyDescent="0.3">
      <c r="A30" s="4">
        <v>0.28000000000000003</v>
      </c>
      <c r="B30" s="5">
        <v>0.02</v>
      </c>
      <c r="C30" s="5">
        <v>2.18E-2</v>
      </c>
      <c r="D30" s="5">
        <f t="shared" si="3"/>
        <v>4.1800000000000004E-2</v>
      </c>
      <c r="E30" s="5">
        <f t="shared" si="4"/>
        <v>1.1704000000000003E-2</v>
      </c>
      <c r="F30" s="5">
        <f t="shared" si="5"/>
        <v>0.29170400000000002</v>
      </c>
      <c r="G30" s="5">
        <f t="shared" si="6"/>
        <v>0.25</v>
      </c>
      <c r="H30" s="5">
        <f t="shared" si="2"/>
        <v>0.28000000000000003</v>
      </c>
      <c r="I30" s="6">
        <f t="shared" si="1"/>
        <v>0</v>
      </c>
    </row>
    <row r="31" spans="1:9" ht="14.45" x14ac:dyDescent="0.3">
      <c r="A31" s="4">
        <v>0.28999999999999998</v>
      </c>
      <c r="B31" s="5">
        <v>0.02</v>
      </c>
      <c r="C31" s="5">
        <v>2.18E-2</v>
      </c>
      <c r="D31" s="5">
        <f t="shared" si="3"/>
        <v>4.1800000000000004E-2</v>
      </c>
      <c r="E31" s="5">
        <f t="shared" si="4"/>
        <v>1.2122000000000001E-2</v>
      </c>
      <c r="F31" s="5">
        <f t="shared" si="5"/>
        <v>0.302122</v>
      </c>
      <c r="G31" s="5">
        <f t="shared" si="6"/>
        <v>0.30000000000000004</v>
      </c>
      <c r="H31" s="5">
        <f t="shared" si="2"/>
        <v>0.30000000000000004</v>
      </c>
      <c r="I31" s="6">
        <f t="shared" si="1"/>
        <v>1.0000000000000064E-2</v>
      </c>
    </row>
    <row r="32" spans="1:9" ht="14.45" x14ac:dyDescent="0.3">
      <c r="A32" s="4">
        <v>0.3</v>
      </c>
      <c r="B32" s="5">
        <v>0.02</v>
      </c>
      <c r="C32" s="5">
        <v>2.18E-2</v>
      </c>
      <c r="D32" s="5">
        <f t="shared" si="3"/>
        <v>4.1800000000000004E-2</v>
      </c>
      <c r="E32" s="5">
        <f t="shared" si="4"/>
        <v>1.2540000000000001E-2</v>
      </c>
      <c r="F32" s="5">
        <f t="shared" si="5"/>
        <v>0.31253999999999998</v>
      </c>
      <c r="G32" s="5">
        <f t="shared" si="6"/>
        <v>0.30000000000000004</v>
      </c>
      <c r="H32" s="5">
        <f t="shared" si="2"/>
        <v>0.30000000000000004</v>
      </c>
      <c r="I32" s="6">
        <f t="shared" si="1"/>
        <v>0</v>
      </c>
    </row>
    <row r="33" spans="1:9" ht="14.45" x14ac:dyDescent="0.3">
      <c r="A33" s="4">
        <v>0.31</v>
      </c>
      <c r="B33" s="5">
        <v>0.02</v>
      </c>
      <c r="C33" s="5">
        <v>2.18E-2</v>
      </c>
      <c r="D33" s="5">
        <f t="shared" si="3"/>
        <v>4.1800000000000004E-2</v>
      </c>
      <c r="E33" s="5">
        <f t="shared" si="4"/>
        <v>1.2958000000000001E-2</v>
      </c>
      <c r="F33" s="5">
        <f t="shared" si="5"/>
        <v>0.32295800000000002</v>
      </c>
      <c r="G33" s="5">
        <f t="shared" si="6"/>
        <v>0.30000000000000004</v>
      </c>
      <c r="H33" s="5">
        <f t="shared" si="2"/>
        <v>0.31</v>
      </c>
      <c r="I33" s="6">
        <f t="shared" si="1"/>
        <v>0</v>
      </c>
    </row>
    <row r="34" spans="1:9" ht="14.45" x14ac:dyDescent="0.3">
      <c r="A34" s="4">
        <v>0.32</v>
      </c>
      <c r="B34" s="5">
        <v>0.02</v>
      </c>
      <c r="C34" s="5">
        <v>2.18E-2</v>
      </c>
      <c r="D34" s="5">
        <f t="shared" si="3"/>
        <v>4.1800000000000004E-2</v>
      </c>
      <c r="E34" s="5">
        <f t="shared" si="4"/>
        <v>1.3376000000000001E-2</v>
      </c>
      <c r="F34" s="5">
        <f t="shared" si="5"/>
        <v>0.33337600000000001</v>
      </c>
      <c r="G34" s="5">
        <f t="shared" ref="G34:G49" si="7">FLOOR(F34,0.05)</f>
        <v>0.30000000000000004</v>
      </c>
      <c r="H34" s="5">
        <f t="shared" si="2"/>
        <v>0.32</v>
      </c>
      <c r="I34" s="6">
        <f t="shared" si="1"/>
        <v>0</v>
      </c>
    </row>
    <row r="35" spans="1:9" ht="14.45" x14ac:dyDescent="0.3">
      <c r="A35" s="4">
        <v>0.33</v>
      </c>
      <c r="B35" s="5">
        <v>0.02</v>
      </c>
      <c r="C35" s="5">
        <v>2.18E-2</v>
      </c>
      <c r="D35" s="5">
        <f t="shared" si="3"/>
        <v>4.1800000000000004E-2</v>
      </c>
      <c r="E35" s="5">
        <f t="shared" si="4"/>
        <v>1.3794000000000002E-2</v>
      </c>
      <c r="F35" s="5">
        <f t="shared" si="5"/>
        <v>0.34379400000000004</v>
      </c>
      <c r="G35" s="5">
        <f t="shared" si="7"/>
        <v>0.30000000000000004</v>
      </c>
      <c r="H35" s="5">
        <f t="shared" si="2"/>
        <v>0.33</v>
      </c>
      <c r="I35" s="6">
        <f t="shared" si="1"/>
        <v>0</v>
      </c>
    </row>
    <row r="36" spans="1:9" ht="14.45" x14ac:dyDescent="0.3">
      <c r="A36" s="4">
        <v>0.34</v>
      </c>
      <c r="B36" s="5">
        <v>0.02</v>
      </c>
      <c r="C36" s="5">
        <v>2.18E-2</v>
      </c>
      <c r="D36" s="5">
        <f t="shared" si="3"/>
        <v>4.1800000000000004E-2</v>
      </c>
      <c r="E36" s="5">
        <f t="shared" si="4"/>
        <v>1.4212000000000002E-2</v>
      </c>
      <c r="F36" s="5">
        <f t="shared" si="5"/>
        <v>0.35421200000000003</v>
      </c>
      <c r="G36" s="5">
        <f t="shared" si="7"/>
        <v>0.35000000000000003</v>
      </c>
      <c r="H36" s="5">
        <f t="shared" si="2"/>
        <v>0.35000000000000003</v>
      </c>
      <c r="I36" s="6">
        <f t="shared" si="1"/>
        <v>1.0000000000000009E-2</v>
      </c>
    </row>
    <row r="37" spans="1:9" ht="14.45" x14ac:dyDescent="0.3">
      <c r="A37" s="4">
        <v>0.35</v>
      </c>
      <c r="B37" s="5">
        <v>0.02</v>
      </c>
      <c r="C37" s="5">
        <v>2.18E-2</v>
      </c>
      <c r="D37" s="5">
        <f t="shared" si="3"/>
        <v>4.1800000000000004E-2</v>
      </c>
      <c r="E37" s="5">
        <f t="shared" si="4"/>
        <v>1.4630000000000001E-2</v>
      </c>
      <c r="F37" s="5">
        <f t="shared" si="5"/>
        <v>0.36462999999999995</v>
      </c>
      <c r="G37" s="5">
        <f t="shared" si="7"/>
        <v>0.35000000000000003</v>
      </c>
      <c r="H37" s="5">
        <f t="shared" si="2"/>
        <v>0.35000000000000003</v>
      </c>
      <c r="I37" s="6">
        <f t="shared" si="1"/>
        <v>0</v>
      </c>
    </row>
    <row r="38" spans="1:9" ht="14.45" x14ac:dyDescent="0.3">
      <c r="A38" s="4">
        <v>0.36</v>
      </c>
      <c r="B38" s="5">
        <v>0.02</v>
      </c>
      <c r="C38" s="5">
        <v>2.18E-2</v>
      </c>
      <c r="D38" s="5">
        <f t="shared" si="3"/>
        <v>4.1800000000000004E-2</v>
      </c>
      <c r="E38" s="5">
        <f t="shared" si="4"/>
        <v>1.5048000000000001E-2</v>
      </c>
      <c r="F38" s="5">
        <f t="shared" si="5"/>
        <v>0.37504799999999999</v>
      </c>
      <c r="G38" s="5">
        <f t="shared" si="7"/>
        <v>0.35000000000000003</v>
      </c>
      <c r="H38" s="5">
        <f t="shared" si="2"/>
        <v>0.36</v>
      </c>
      <c r="I38" s="6">
        <f t="shared" si="1"/>
        <v>0</v>
      </c>
    </row>
    <row r="39" spans="1:9" ht="14.45" x14ac:dyDescent="0.3">
      <c r="A39" s="4">
        <v>0.37</v>
      </c>
      <c r="B39" s="5">
        <v>0.02</v>
      </c>
      <c r="C39" s="5">
        <v>2.18E-2</v>
      </c>
      <c r="D39" s="5">
        <f t="shared" si="3"/>
        <v>4.1800000000000004E-2</v>
      </c>
      <c r="E39" s="5">
        <f t="shared" si="4"/>
        <v>1.5466000000000001E-2</v>
      </c>
      <c r="F39" s="5">
        <f t="shared" si="5"/>
        <v>0.38546599999999998</v>
      </c>
      <c r="G39" s="5">
        <f t="shared" si="7"/>
        <v>0.35000000000000003</v>
      </c>
      <c r="H39" s="5">
        <f t="shared" si="2"/>
        <v>0.37</v>
      </c>
      <c r="I39" s="6">
        <f t="shared" si="1"/>
        <v>0</v>
      </c>
    </row>
    <row r="40" spans="1:9" ht="14.45" x14ac:dyDescent="0.3">
      <c r="A40" s="4">
        <v>0.38</v>
      </c>
      <c r="B40" s="5">
        <v>0.02</v>
      </c>
      <c r="C40" s="5">
        <v>2.18E-2</v>
      </c>
      <c r="D40" s="5">
        <f t="shared" si="3"/>
        <v>4.1800000000000004E-2</v>
      </c>
      <c r="E40" s="5">
        <f t="shared" si="4"/>
        <v>1.5884000000000002E-2</v>
      </c>
      <c r="F40" s="5">
        <f t="shared" si="5"/>
        <v>0.39588400000000001</v>
      </c>
      <c r="G40" s="5">
        <f t="shared" si="7"/>
        <v>0.35000000000000003</v>
      </c>
      <c r="H40" s="5">
        <f t="shared" si="2"/>
        <v>0.38</v>
      </c>
      <c r="I40" s="6">
        <f t="shared" si="1"/>
        <v>0</v>
      </c>
    </row>
    <row r="41" spans="1:9" ht="14.45" x14ac:dyDescent="0.3">
      <c r="A41" s="4">
        <v>0.39</v>
      </c>
      <c r="B41" s="5">
        <v>0.02</v>
      </c>
      <c r="C41" s="5">
        <v>2.18E-2</v>
      </c>
      <c r="D41" s="5">
        <f t="shared" si="3"/>
        <v>4.1800000000000004E-2</v>
      </c>
      <c r="E41" s="5">
        <f t="shared" si="4"/>
        <v>1.6302000000000001E-2</v>
      </c>
      <c r="F41" s="5">
        <f t="shared" si="5"/>
        <v>0.406302</v>
      </c>
      <c r="G41" s="5">
        <f t="shared" si="7"/>
        <v>0.4</v>
      </c>
      <c r="H41" s="5">
        <f t="shared" si="2"/>
        <v>0.4</v>
      </c>
      <c r="I41" s="6">
        <f t="shared" si="1"/>
        <v>1.0000000000000009E-2</v>
      </c>
    </row>
    <row r="42" spans="1:9" ht="14.45" x14ac:dyDescent="0.3">
      <c r="A42" s="4">
        <v>0.4</v>
      </c>
      <c r="B42" s="5">
        <v>0.02</v>
      </c>
      <c r="C42" s="5">
        <v>2.18E-2</v>
      </c>
      <c r="D42" s="5">
        <f t="shared" si="3"/>
        <v>4.1800000000000004E-2</v>
      </c>
      <c r="E42" s="5">
        <f t="shared" si="4"/>
        <v>1.6720000000000002E-2</v>
      </c>
      <c r="F42" s="5">
        <f t="shared" si="5"/>
        <v>0.41672000000000003</v>
      </c>
      <c r="G42" s="5">
        <f t="shared" si="7"/>
        <v>0.4</v>
      </c>
      <c r="H42" s="5">
        <f t="shared" si="2"/>
        <v>0.4</v>
      </c>
      <c r="I42" s="6">
        <f t="shared" si="1"/>
        <v>0</v>
      </c>
    </row>
    <row r="43" spans="1:9" ht="14.45" x14ac:dyDescent="0.3">
      <c r="A43" s="4">
        <v>0.41</v>
      </c>
      <c r="B43" s="5">
        <v>0.02</v>
      </c>
      <c r="C43" s="5">
        <v>2.18E-2</v>
      </c>
      <c r="D43" s="5">
        <f t="shared" si="3"/>
        <v>4.1800000000000004E-2</v>
      </c>
      <c r="E43" s="5">
        <f t="shared" si="4"/>
        <v>1.7138E-2</v>
      </c>
      <c r="F43" s="5">
        <f t="shared" si="5"/>
        <v>0.42713799999999996</v>
      </c>
      <c r="G43" s="5">
        <f t="shared" si="7"/>
        <v>0.4</v>
      </c>
      <c r="H43" s="5">
        <f t="shared" si="2"/>
        <v>0.41</v>
      </c>
      <c r="I43" s="6">
        <f t="shared" si="1"/>
        <v>0</v>
      </c>
    </row>
    <row r="44" spans="1:9" ht="14.45" x14ac:dyDescent="0.3">
      <c r="A44" s="4">
        <v>0.42</v>
      </c>
      <c r="B44" s="5">
        <v>0.02</v>
      </c>
      <c r="C44" s="5">
        <v>2.18E-2</v>
      </c>
      <c r="D44" s="5">
        <f t="shared" si="3"/>
        <v>4.1800000000000004E-2</v>
      </c>
      <c r="E44" s="5">
        <f t="shared" si="4"/>
        <v>1.7556000000000002E-2</v>
      </c>
      <c r="F44" s="5">
        <f t="shared" si="5"/>
        <v>0.437556</v>
      </c>
      <c r="G44" s="5">
        <f t="shared" si="7"/>
        <v>0.4</v>
      </c>
      <c r="H44" s="5">
        <f t="shared" si="2"/>
        <v>0.42</v>
      </c>
      <c r="I44" s="6">
        <f t="shared" si="1"/>
        <v>0</v>
      </c>
    </row>
    <row r="45" spans="1:9" ht="14.45" x14ac:dyDescent="0.3">
      <c r="A45" s="4">
        <v>0.43</v>
      </c>
      <c r="B45" s="5">
        <v>0.02</v>
      </c>
      <c r="C45" s="5">
        <v>2.18E-2</v>
      </c>
      <c r="D45" s="5">
        <f t="shared" si="3"/>
        <v>4.1800000000000004E-2</v>
      </c>
      <c r="E45" s="5">
        <f t="shared" si="4"/>
        <v>1.7974E-2</v>
      </c>
      <c r="F45" s="5">
        <f t="shared" si="5"/>
        <v>0.44797399999999998</v>
      </c>
      <c r="G45" s="5">
        <f t="shared" si="7"/>
        <v>0.4</v>
      </c>
      <c r="H45" s="5">
        <f t="shared" si="2"/>
        <v>0.43</v>
      </c>
      <c r="I45" s="6">
        <f t="shared" si="1"/>
        <v>0</v>
      </c>
    </row>
    <row r="46" spans="1:9" ht="14.45" x14ac:dyDescent="0.3">
      <c r="A46" s="4">
        <v>0.44</v>
      </c>
      <c r="B46" s="5">
        <v>0.02</v>
      </c>
      <c r="C46" s="5">
        <v>2.18E-2</v>
      </c>
      <c r="D46" s="5">
        <f t="shared" si="3"/>
        <v>4.1800000000000004E-2</v>
      </c>
      <c r="E46" s="5">
        <f t="shared" si="4"/>
        <v>1.8392000000000002E-2</v>
      </c>
      <c r="F46" s="5">
        <f t="shared" si="5"/>
        <v>0.45839200000000002</v>
      </c>
      <c r="G46" s="5">
        <f t="shared" si="7"/>
        <v>0.45</v>
      </c>
      <c r="H46" s="5">
        <f t="shared" si="2"/>
        <v>0.45</v>
      </c>
      <c r="I46" s="6">
        <f t="shared" si="1"/>
        <v>1.0000000000000009E-2</v>
      </c>
    </row>
    <row r="47" spans="1:9" ht="14.45" x14ac:dyDescent="0.3">
      <c r="A47" s="4">
        <v>0.45</v>
      </c>
      <c r="B47" s="5">
        <v>0.02</v>
      </c>
      <c r="C47" s="5">
        <v>2.18E-2</v>
      </c>
      <c r="D47" s="5">
        <f t="shared" si="3"/>
        <v>4.1800000000000004E-2</v>
      </c>
      <c r="E47" s="5">
        <f t="shared" si="4"/>
        <v>1.8810000000000004E-2</v>
      </c>
      <c r="F47" s="5">
        <f t="shared" si="5"/>
        <v>0.46881</v>
      </c>
      <c r="G47" s="5">
        <f t="shared" si="7"/>
        <v>0.45</v>
      </c>
      <c r="H47" s="5">
        <f t="shared" si="2"/>
        <v>0.45</v>
      </c>
      <c r="I47" s="6">
        <f t="shared" si="1"/>
        <v>0</v>
      </c>
    </row>
    <row r="48" spans="1:9" ht="14.45" x14ac:dyDescent="0.3">
      <c r="A48" s="4">
        <v>0.46</v>
      </c>
      <c r="B48" s="5">
        <v>0.02</v>
      </c>
      <c r="C48" s="5">
        <v>2.18E-2</v>
      </c>
      <c r="D48" s="5">
        <f t="shared" si="3"/>
        <v>4.1800000000000004E-2</v>
      </c>
      <c r="E48" s="5">
        <f t="shared" si="4"/>
        <v>1.9228000000000002E-2</v>
      </c>
      <c r="F48" s="5">
        <f t="shared" si="5"/>
        <v>0.47922800000000004</v>
      </c>
      <c r="G48" s="5">
        <f t="shared" si="7"/>
        <v>0.45</v>
      </c>
      <c r="H48" s="5">
        <f t="shared" si="2"/>
        <v>0.46</v>
      </c>
      <c r="I48" s="6">
        <f t="shared" si="1"/>
        <v>0</v>
      </c>
    </row>
    <row r="49" spans="1:9" ht="14.45" x14ac:dyDescent="0.3">
      <c r="A49" s="4">
        <v>0.47</v>
      </c>
      <c r="B49" s="5">
        <v>0.02</v>
      </c>
      <c r="C49" s="5">
        <v>2.18E-2</v>
      </c>
      <c r="D49" s="5">
        <f t="shared" si="3"/>
        <v>4.1800000000000004E-2</v>
      </c>
      <c r="E49" s="5">
        <f t="shared" si="4"/>
        <v>1.9646E-2</v>
      </c>
      <c r="F49" s="5">
        <f t="shared" si="5"/>
        <v>0.48964599999999997</v>
      </c>
      <c r="G49" s="5">
        <f t="shared" si="7"/>
        <v>0.45</v>
      </c>
      <c r="H49" s="5">
        <f t="shared" si="2"/>
        <v>0.47</v>
      </c>
      <c r="I49" s="6">
        <f t="shared" si="1"/>
        <v>0</v>
      </c>
    </row>
    <row r="50" spans="1:9" ht="14.45" x14ac:dyDescent="0.3">
      <c r="A50" s="4">
        <v>0.48</v>
      </c>
      <c r="B50" s="5">
        <v>0.02</v>
      </c>
      <c r="C50" s="5">
        <v>2.18E-2</v>
      </c>
      <c r="D50" s="5">
        <f t="shared" si="3"/>
        <v>4.1800000000000004E-2</v>
      </c>
      <c r="E50" s="5">
        <f t="shared" si="4"/>
        <v>2.0064000000000002E-2</v>
      </c>
      <c r="F50" s="5">
        <f t="shared" si="5"/>
        <v>0.50006399999999995</v>
      </c>
      <c r="G50" s="5">
        <f>FLOOR(F50,0.05)</f>
        <v>0.5</v>
      </c>
      <c r="H50" s="5">
        <f t="shared" si="2"/>
        <v>0.5</v>
      </c>
      <c r="I50" s="6">
        <f t="shared" si="1"/>
        <v>2.0000000000000018E-2</v>
      </c>
    </row>
    <row r="51" spans="1:9" ht="14.45" x14ac:dyDescent="0.3">
      <c r="A51" s="4">
        <v>0.49</v>
      </c>
      <c r="B51" s="5">
        <v>0.02</v>
      </c>
      <c r="C51" s="5">
        <v>2.18E-2</v>
      </c>
      <c r="D51" s="5">
        <f t="shared" si="3"/>
        <v>4.1800000000000004E-2</v>
      </c>
      <c r="E51" s="5">
        <f t="shared" si="4"/>
        <v>2.0482E-2</v>
      </c>
      <c r="F51" s="5">
        <f t="shared" si="5"/>
        <v>0.51048199999999999</v>
      </c>
      <c r="G51" s="5">
        <f>FLOOR(F51,0.05)</f>
        <v>0.5</v>
      </c>
      <c r="H51" s="5">
        <f t="shared" si="2"/>
        <v>0.5</v>
      </c>
      <c r="I51" s="6">
        <f t="shared" si="1"/>
        <v>1.0000000000000009E-2</v>
      </c>
    </row>
    <row r="52" spans="1:9" ht="14.45" x14ac:dyDescent="0.3">
      <c r="A52" s="4">
        <v>0.5</v>
      </c>
      <c r="B52" s="5">
        <v>0.02</v>
      </c>
      <c r="C52" s="5">
        <v>2.18E-2</v>
      </c>
      <c r="D52" s="5">
        <f>B52+C52</f>
        <v>4.1800000000000004E-2</v>
      </c>
      <c r="E52" s="5">
        <f>A52*D52</f>
        <v>2.0900000000000002E-2</v>
      </c>
      <c r="F52" s="5">
        <f>A52+E52</f>
        <v>0.52090000000000003</v>
      </c>
      <c r="G52" s="5">
        <f>FLOOR(F52,0.05)</f>
        <v>0.5</v>
      </c>
      <c r="H52" s="5">
        <f t="shared" si="2"/>
        <v>0.5</v>
      </c>
      <c r="I52" s="6">
        <f t="shared" si="1"/>
        <v>0</v>
      </c>
    </row>
    <row r="53" spans="1:9" ht="14.45" x14ac:dyDescent="0.3">
      <c r="A53" s="4">
        <v>0.5</v>
      </c>
      <c r="B53" s="5">
        <v>0.02</v>
      </c>
      <c r="C53" s="5">
        <v>2.18E-2</v>
      </c>
      <c r="D53" s="5">
        <f>B53+C53</f>
        <v>4.1800000000000004E-2</v>
      </c>
      <c r="E53" s="5">
        <f>A53*D53</f>
        <v>2.0900000000000002E-2</v>
      </c>
      <c r="F53" s="5">
        <f>A53+E53</f>
        <v>0.52090000000000003</v>
      </c>
      <c r="G53" s="5">
        <f>FLOOR(F53,0.05)</f>
        <v>0.5</v>
      </c>
      <c r="H53" s="5">
        <f t="shared" si="2"/>
        <v>0.5</v>
      </c>
      <c r="I53" s="6">
        <f t="shared" si="1"/>
        <v>0</v>
      </c>
    </row>
    <row r="54" spans="1:9" ht="14.45" x14ac:dyDescent="0.3">
      <c r="A54" s="4">
        <v>0.51</v>
      </c>
      <c r="B54" s="5">
        <v>0.02</v>
      </c>
      <c r="C54" s="5">
        <v>2.18E-2</v>
      </c>
      <c r="D54" s="5">
        <f t="shared" ref="D54:D117" si="8">B54+C54</f>
        <v>4.1800000000000004E-2</v>
      </c>
      <c r="E54" s="5">
        <f t="shared" ref="E54:E117" si="9">A54*D54</f>
        <v>2.1318000000000004E-2</v>
      </c>
      <c r="F54" s="5">
        <f t="shared" ref="F54:F117" si="10">A54+E54</f>
        <v>0.53131799999999996</v>
      </c>
      <c r="G54" s="5">
        <f t="shared" ref="G54:G85" si="11">FLOOR(F54,0.05)</f>
        <v>0.5</v>
      </c>
      <c r="H54" s="5">
        <f t="shared" si="2"/>
        <v>0.51</v>
      </c>
      <c r="I54" s="6">
        <f t="shared" si="1"/>
        <v>0</v>
      </c>
    </row>
    <row r="55" spans="1:9" ht="14.45" x14ac:dyDescent="0.3">
      <c r="A55" s="4">
        <v>0.52</v>
      </c>
      <c r="B55" s="5">
        <v>0.02</v>
      </c>
      <c r="C55" s="5">
        <v>2.18E-2</v>
      </c>
      <c r="D55" s="5">
        <f t="shared" si="8"/>
        <v>4.1800000000000004E-2</v>
      </c>
      <c r="E55" s="5">
        <f t="shared" si="9"/>
        <v>2.1736000000000002E-2</v>
      </c>
      <c r="F55" s="5">
        <f t="shared" si="10"/>
        <v>0.541736</v>
      </c>
      <c r="G55" s="5">
        <f t="shared" si="11"/>
        <v>0.5</v>
      </c>
      <c r="H55" s="5">
        <f t="shared" si="2"/>
        <v>0.52</v>
      </c>
      <c r="I55" s="6">
        <f t="shared" si="1"/>
        <v>0</v>
      </c>
    </row>
    <row r="56" spans="1:9" ht="14.45" x14ac:dyDescent="0.3">
      <c r="A56" s="4">
        <v>0.53</v>
      </c>
      <c r="B56" s="5">
        <v>0.02</v>
      </c>
      <c r="C56" s="5">
        <v>2.18E-2</v>
      </c>
      <c r="D56" s="5">
        <f t="shared" si="8"/>
        <v>4.1800000000000004E-2</v>
      </c>
      <c r="E56" s="5">
        <f t="shared" si="9"/>
        <v>2.2154000000000004E-2</v>
      </c>
      <c r="F56" s="5">
        <f t="shared" si="10"/>
        <v>0.55215400000000003</v>
      </c>
      <c r="G56" s="5">
        <f t="shared" si="11"/>
        <v>0.55000000000000004</v>
      </c>
      <c r="H56" s="5">
        <f t="shared" si="2"/>
        <v>0.55000000000000004</v>
      </c>
      <c r="I56" s="6">
        <f t="shared" si="1"/>
        <v>2.0000000000000018E-2</v>
      </c>
    </row>
    <row r="57" spans="1:9" ht="14.45" x14ac:dyDescent="0.3">
      <c r="A57" s="4">
        <v>0.54</v>
      </c>
      <c r="B57" s="5">
        <v>0.02</v>
      </c>
      <c r="C57" s="5">
        <v>2.18E-2</v>
      </c>
      <c r="D57" s="5">
        <f t="shared" si="8"/>
        <v>4.1800000000000004E-2</v>
      </c>
      <c r="E57" s="5">
        <f t="shared" si="9"/>
        <v>2.2572000000000005E-2</v>
      </c>
      <c r="F57" s="5">
        <f t="shared" si="10"/>
        <v>0.56257200000000007</v>
      </c>
      <c r="G57" s="5">
        <f t="shared" si="11"/>
        <v>0.55000000000000004</v>
      </c>
      <c r="H57" s="5">
        <f t="shared" si="2"/>
        <v>0.55000000000000004</v>
      </c>
      <c r="I57" s="6">
        <f t="shared" si="1"/>
        <v>1.0000000000000009E-2</v>
      </c>
    </row>
    <row r="58" spans="1:9" ht="14.45" x14ac:dyDescent="0.3">
      <c r="A58" s="4">
        <v>0.55000000000000004</v>
      </c>
      <c r="B58" s="5">
        <v>0.02</v>
      </c>
      <c r="C58" s="5">
        <v>2.18E-2</v>
      </c>
      <c r="D58" s="5">
        <f t="shared" si="8"/>
        <v>4.1800000000000004E-2</v>
      </c>
      <c r="E58" s="5">
        <f t="shared" si="9"/>
        <v>2.2990000000000003E-2</v>
      </c>
      <c r="F58" s="5">
        <f t="shared" si="10"/>
        <v>0.57299</v>
      </c>
      <c r="G58" s="5">
        <f t="shared" si="11"/>
        <v>0.55000000000000004</v>
      </c>
      <c r="H58" s="5">
        <f t="shared" si="2"/>
        <v>0.55000000000000004</v>
      </c>
      <c r="I58" s="6">
        <f t="shared" si="1"/>
        <v>0</v>
      </c>
    </row>
    <row r="59" spans="1:9" ht="14.45" x14ac:dyDescent="0.3">
      <c r="A59" s="4">
        <v>0.56000000000000005</v>
      </c>
      <c r="B59" s="5">
        <v>0.02</v>
      </c>
      <c r="C59" s="5">
        <v>2.18E-2</v>
      </c>
      <c r="D59" s="5">
        <f t="shared" si="8"/>
        <v>4.1800000000000004E-2</v>
      </c>
      <c r="E59" s="5">
        <f t="shared" si="9"/>
        <v>2.3408000000000005E-2</v>
      </c>
      <c r="F59" s="5">
        <f t="shared" si="10"/>
        <v>0.58340800000000004</v>
      </c>
      <c r="G59" s="5">
        <f t="shared" si="11"/>
        <v>0.55000000000000004</v>
      </c>
      <c r="H59" s="5">
        <f t="shared" si="2"/>
        <v>0.56000000000000005</v>
      </c>
      <c r="I59" s="6">
        <f t="shared" si="1"/>
        <v>0</v>
      </c>
    </row>
    <row r="60" spans="1:9" ht="14.45" x14ac:dyDescent="0.3">
      <c r="A60" s="4">
        <v>0.56999999999999995</v>
      </c>
      <c r="B60" s="5">
        <v>0.02</v>
      </c>
      <c r="C60" s="5">
        <v>2.18E-2</v>
      </c>
      <c r="D60" s="5">
        <f t="shared" si="8"/>
        <v>4.1800000000000004E-2</v>
      </c>
      <c r="E60" s="5">
        <f t="shared" si="9"/>
        <v>2.3826E-2</v>
      </c>
      <c r="F60" s="5">
        <f t="shared" si="10"/>
        <v>0.59382599999999996</v>
      </c>
      <c r="G60" s="5">
        <f t="shared" si="11"/>
        <v>0.55000000000000004</v>
      </c>
      <c r="H60" s="5">
        <f t="shared" si="2"/>
        <v>0.56999999999999995</v>
      </c>
      <c r="I60" s="6">
        <f t="shared" si="1"/>
        <v>0</v>
      </c>
    </row>
    <row r="61" spans="1:9" ht="14.45" x14ac:dyDescent="0.3">
      <c r="A61" s="4">
        <v>0.57999999999999996</v>
      </c>
      <c r="B61" s="5">
        <v>0.02</v>
      </c>
      <c r="C61" s="5">
        <v>2.18E-2</v>
      </c>
      <c r="D61" s="5">
        <f t="shared" si="8"/>
        <v>4.1800000000000004E-2</v>
      </c>
      <c r="E61" s="5">
        <f t="shared" si="9"/>
        <v>2.4244000000000002E-2</v>
      </c>
      <c r="F61" s="5">
        <f t="shared" si="10"/>
        <v>0.604244</v>
      </c>
      <c r="G61" s="5">
        <f t="shared" si="11"/>
        <v>0.60000000000000009</v>
      </c>
      <c r="H61" s="5">
        <f t="shared" si="2"/>
        <v>0.60000000000000009</v>
      </c>
      <c r="I61" s="6">
        <f t="shared" si="1"/>
        <v>2.0000000000000129E-2</v>
      </c>
    </row>
    <row r="62" spans="1:9" ht="14.45" x14ac:dyDescent="0.3">
      <c r="A62" s="4">
        <v>0.59</v>
      </c>
      <c r="B62" s="5">
        <v>0.02</v>
      </c>
      <c r="C62" s="5">
        <v>2.18E-2</v>
      </c>
      <c r="D62" s="5">
        <f t="shared" si="8"/>
        <v>4.1800000000000004E-2</v>
      </c>
      <c r="E62" s="5">
        <f t="shared" si="9"/>
        <v>2.4662E-2</v>
      </c>
      <c r="F62" s="5">
        <f t="shared" si="10"/>
        <v>0.61466199999999993</v>
      </c>
      <c r="G62" s="5">
        <f t="shared" si="11"/>
        <v>0.60000000000000009</v>
      </c>
      <c r="H62" s="5">
        <f t="shared" si="2"/>
        <v>0.60000000000000009</v>
      </c>
      <c r="I62" s="6">
        <f t="shared" si="1"/>
        <v>1.000000000000012E-2</v>
      </c>
    </row>
    <row r="63" spans="1:9" ht="14.45" x14ac:dyDescent="0.3">
      <c r="A63" s="4">
        <v>0.6</v>
      </c>
      <c r="B63" s="5">
        <v>0.02</v>
      </c>
      <c r="C63" s="5">
        <v>2.18E-2</v>
      </c>
      <c r="D63" s="5">
        <f t="shared" si="8"/>
        <v>4.1800000000000004E-2</v>
      </c>
      <c r="E63" s="5">
        <f t="shared" si="9"/>
        <v>2.5080000000000002E-2</v>
      </c>
      <c r="F63" s="5">
        <f t="shared" si="10"/>
        <v>0.62507999999999997</v>
      </c>
      <c r="G63" s="5">
        <f t="shared" si="11"/>
        <v>0.60000000000000009</v>
      </c>
      <c r="H63" s="5">
        <f t="shared" si="2"/>
        <v>0.60000000000000009</v>
      </c>
      <c r="I63" s="6">
        <f t="shared" si="1"/>
        <v>0</v>
      </c>
    </row>
    <row r="64" spans="1:9" ht="14.45" x14ac:dyDescent="0.3">
      <c r="A64" s="4">
        <v>0.61</v>
      </c>
      <c r="B64" s="5">
        <v>0.02</v>
      </c>
      <c r="C64" s="5">
        <v>2.18E-2</v>
      </c>
      <c r="D64" s="5">
        <f t="shared" si="8"/>
        <v>4.1800000000000004E-2</v>
      </c>
      <c r="E64" s="5">
        <f t="shared" si="9"/>
        <v>2.5498000000000003E-2</v>
      </c>
      <c r="F64" s="5">
        <f t="shared" si="10"/>
        <v>0.63549800000000001</v>
      </c>
      <c r="G64" s="5">
        <f t="shared" si="11"/>
        <v>0.60000000000000009</v>
      </c>
      <c r="H64" s="5">
        <f t="shared" si="2"/>
        <v>0.61</v>
      </c>
      <c r="I64" s="6">
        <f t="shared" si="1"/>
        <v>0</v>
      </c>
    </row>
    <row r="65" spans="1:9" ht="14.45" x14ac:dyDescent="0.3">
      <c r="A65" s="4">
        <v>0.62</v>
      </c>
      <c r="B65" s="5">
        <v>0.02</v>
      </c>
      <c r="C65" s="5">
        <v>2.18E-2</v>
      </c>
      <c r="D65" s="5">
        <f t="shared" si="8"/>
        <v>4.1800000000000004E-2</v>
      </c>
      <c r="E65" s="5">
        <f t="shared" si="9"/>
        <v>2.5916000000000002E-2</v>
      </c>
      <c r="F65" s="5">
        <f t="shared" si="10"/>
        <v>0.64591600000000005</v>
      </c>
      <c r="G65" s="5">
        <f t="shared" si="11"/>
        <v>0.60000000000000009</v>
      </c>
      <c r="H65" s="5">
        <f t="shared" si="2"/>
        <v>0.62</v>
      </c>
      <c r="I65" s="6">
        <f t="shared" si="1"/>
        <v>0</v>
      </c>
    </row>
    <row r="66" spans="1:9" ht="14.45" x14ac:dyDescent="0.3">
      <c r="A66" s="4">
        <v>0.63</v>
      </c>
      <c r="B66" s="5">
        <v>0.02</v>
      </c>
      <c r="C66" s="5">
        <v>2.18E-2</v>
      </c>
      <c r="D66" s="5">
        <f t="shared" si="8"/>
        <v>4.1800000000000004E-2</v>
      </c>
      <c r="E66" s="5">
        <f t="shared" si="9"/>
        <v>2.6334000000000003E-2</v>
      </c>
      <c r="F66" s="5">
        <f t="shared" si="10"/>
        <v>0.65633399999999997</v>
      </c>
      <c r="G66" s="5">
        <f t="shared" si="11"/>
        <v>0.65</v>
      </c>
      <c r="H66" s="5">
        <f t="shared" si="2"/>
        <v>0.65</v>
      </c>
      <c r="I66" s="6">
        <f t="shared" ref="I66:I129" si="12">H66-A66</f>
        <v>2.0000000000000018E-2</v>
      </c>
    </row>
    <row r="67" spans="1:9" ht="14.45" x14ac:dyDescent="0.3">
      <c r="A67" s="4">
        <v>0.64</v>
      </c>
      <c r="B67" s="5">
        <v>0.02</v>
      </c>
      <c r="C67" s="5">
        <v>2.18E-2</v>
      </c>
      <c r="D67" s="5">
        <f t="shared" si="8"/>
        <v>4.1800000000000004E-2</v>
      </c>
      <c r="E67" s="5">
        <f t="shared" si="9"/>
        <v>2.6752000000000001E-2</v>
      </c>
      <c r="F67" s="5">
        <f t="shared" si="10"/>
        <v>0.66675200000000001</v>
      </c>
      <c r="G67" s="5">
        <f t="shared" si="11"/>
        <v>0.65</v>
      </c>
      <c r="H67" s="5">
        <f t="shared" si="2"/>
        <v>0.65</v>
      </c>
      <c r="I67" s="6">
        <f t="shared" si="12"/>
        <v>1.0000000000000009E-2</v>
      </c>
    </row>
    <row r="68" spans="1:9" ht="14.45" x14ac:dyDescent="0.3">
      <c r="A68" s="4">
        <v>0.65</v>
      </c>
      <c r="B68" s="5">
        <v>0.02</v>
      </c>
      <c r="C68" s="5">
        <v>2.18E-2</v>
      </c>
      <c r="D68" s="5">
        <f t="shared" si="8"/>
        <v>4.1800000000000004E-2</v>
      </c>
      <c r="E68" s="5">
        <f t="shared" si="9"/>
        <v>2.7170000000000003E-2</v>
      </c>
      <c r="F68" s="5">
        <f t="shared" si="10"/>
        <v>0.67717000000000005</v>
      </c>
      <c r="G68" s="5">
        <f t="shared" si="11"/>
        <v>0.65</v>
      </c>
      <c r="H68" s="5">
        <f t="shared" ref="H68:H131" si="13">IF((FLOOR(G68,0.05))&lt;A68,A68,(FLOOR(G68,0.05)))</f>
        <v>0.65</v>
      </c>
      <c r="I68" s="6">
        <f t="shared" si="12"/>
        <v>0</v>
      </c>
    </row>
    <row r="69" spans="1:9" ht="14.45" x14ac:dyDescent="0.3">
      <c r="A69" s="4">
        <v>0.66</v>
      </c>
      <c r="B69" s="5">
        <v>0.02</v>
      </c>
      <c r="C69" s="5">
        <v>2.18E-2</v>
      </c>
      <c r="D69" s="5">
        <f t="shared" si="8"/>
        <v>4.1800000000000004E-2</v>
      </c>
      <c r="E69" s="5">
        <f t="shared" si="9"/>
        <v>2.7588000000000005E-2</v>
      </c>
      <c r="F69" s="5">
        <f t="shared" si="10"/>
        <v>0.68758800000000009</v>
      </c>
      <c r="G69" s="5">
        <f t="shared" si="11"/>
        <v>0.65</v>
      </c>
      <c r="H69" s="5">
        <f t="shared" si="13"/>
        <v>0.66</v>
      </c>
      <c r="I69" s="6">
        <f t="shared" si="12"/>
        <v>0</v>
      </c>
    </row>
    <row r="70" spans="1:9" ht="14.45" x14ac:dyDescent="0.3">
      <c r="A70" s="4">
        <v>0.67</v>
      </c>
      <c r="B70" s="5">
        <v>0.02</v>
      </c>
      <c r="C70" s="5">
        <v>2.18E-2</v>
      </c>
      <c r="D70" s="5">
        <f t="shared" si="8"/>
        <v>4.1800000000000004E-2</v>
      </c>
      <c r="E70" s="5">
        <f t="shared" si="9"/>
        <v>2.8006000000000003E-2</v>
      </c>
      <c r="F70" s="5">
        <f t="shared" si="10"/>
        <v>0.69800600000000002</v>
      </c>
      <c r="G70" s="5">
        <f t="shared" si="11"/>
        <v>0.65</v>
      </c>
      <c r="H70" s="5">
        <f t="shared" si="13"/>
        <v>0.67</v>
      </c>
      <c r="I70" s="6">
        <f t="shared" si="12"/>
        <v>0</v>
      </c>
    </row>
    <row r="71" spans="1:9" ht="14.45" x14ac:dyDescent="0.3">
      <c r="A71" s="4">
        <v>0.68</v>
      </c>
      <c r="B71" s="5">
        <v>0.02</v>
      </c>
      <c r="C71" s="5">
        <v>2.18E-2</v>
      </c>
      <c r="D71" s="5">
        <f t="shared" si="8"/>
        <v>4.1800000000000004E-2</v>
      </c>
      <c r="E71" s="5">
        <f t="shared" si="9"/>
        <v>2.8424000000000005E-2</v>
      </c>
      <c r="F71" s="5">
        <f t="shared" si="10"/>
        <v>0.70842400000000005</v>
      </c>
      <c r="G71" s="5">
        <f t="shared" si="11"/>
        <v>0.70000000000000007</v>
      </c>
      <c r="H71" s="5">
        <f t="shared" si="13"/>
        <v>0.70000000000000007</v>
      </c>
      <c r="I71" s="6">
        <f t="shared" si="12"/>
        <v>2.0000000000000018E-2</v>
      </c>
    </row>
    <row r="72" spans="1:9" ht="14.45" x14ac:dyDescent="0.3">
      <c r="A72" s="4">
        <v>0.69</v>
      </c>
      <c r="B72" s="5">
        <v>0.02</v>
      </c>
      <c r="C72" s="5">
        <v>2.18E-2</v>
      </c>
      <c r="D72" s="5">
        <f t="shared" si="8"/>
        <v>4.1800000000000004E-2</v>
      </c>
      <c r="E72" s="5">
        <f t="shared" si="9"/>
        <v>2.8842E-2</v>
      </c>
      <c r="F72" s="5">
        <f t="shared" si="10"/>
        <v>0.71884199999999998</v>
      </c>
      <c r="G72" s="5">
        <f t="shared" si="11"/>
        <v>0.70000000000000007</v>
      </c>
      <c r="H72" s="5">
        <f t="shared" si="13"/>
        <v>0.70000000000000007</v>
      </c>
      <c r="I72" s="6">
        <f t="shared" si="12"/>
        <v>1.000000000000012E-2</v>
      </c>
    </row>
    <row r="73" spans="1:9" ht="14.45" x14ac:dyDescent="0.3">
      <c r="A73" s="4">
        <v>0.7</v>
      </c>
      <c r="B73" s="5">
        <v>0.02</v>
      </c>
      <c r="C73" s="5">
        <v>2.18E-2</v>
      </c>
      <c r="D73" s="5">
        <f t="shared" si="8"/>
        <v>4.1800000000000004E-2</v>
      </c>
      <c r="E73" s="5">
        <f t="shared" si="9"/>
        <v>2.9260000000000001E-2</v>
      </c>
      <c r="F73" s="5">
        <f t="shared" si="10"/>
        <v>0.72925999999999991</v>
      </c>
      <c r="G73" s="5">
        <f t="shared" si="11"/>
        <v>0.70000000000000007</v>
      </c>
      <c r="H73" s="5">
        <f t="shared" si="13"/>
        <v>0.70000000000000007</v>
      </c>
      <c r="I73" s="6">
        <f t="shared" si="12"/>
        <v>0</v>
      </c>
    </row>
    <row r="74" spans="1:9" ht="14.45" x14ac:dyDescent="0.3">
      <c r="A74" s="4">
        <v>0.71</v>
      </c>
      <c r="B74" s="5">
        <v>0.02</v>
      </c>
      <c r="C74" s="5">
        <v>2.18E-2</v>
      </c>
      <c r="D74" s="5">
        <f t="shared" si="8"/>
        <v>4.1800000000000004E-2</v>
      </c>
      <c r="E74" s="5">
        <f t="shared" si="9"/>
        <v>2.9678E-2</v>
      </c>
      <c r="F74" s="5">
        <f t="shared" si="10"/>
        <v>0.73967799999999995</v>
      </c>
      <c r="G74" s="5">
        <f t="shared" si="11"/>
        <v>0.70000000000000007</v>
      </c>
      <c r="H74" s="5">
        <f t="shared" si="13"/>
        <v>0.71</v>
      </c>
      <c r="I74" s="6">
        <f t="shared" si="12"/>
        <v>0</v>
      </c>
    </row>
    <row r="75" spans="1:9" ht="14.45" x14ac:dyDescent="0.3">
      <c r="A75" s="4">
        <v>0.72</v>
      </c>
      <c r="B75" s="5">
        <v>0.02</v>
      </c>
      <c r="C75" s="5">
        <v>2.18E-2</v>
      </c>
      <c r="D75" s="5">
        <f t="shared" si="8"/>
        <v>4.1800000000000004E-2</v>
      </c>
      <c r="E75" s="5">
        <f t="shared" si="9"/>
        <v>3.0096000000000001E-2</v>
      </c>
      <c r="F75" s="5">
        <f t="shared" si="10"/>
        <v>0.75009599999999998</v>
      </c>
      <c r="G75" s="5">
        <f t="shared" si="11"/>
        <v>0.75</v>
      </c>
      <c r="H75" s="5">
        <f t="shared" si="13"/>
        <v>0.75</v>
      </c>
      <c r="I75" s="6">
        <f t="shared" si="12"/>
        <v>3.0000000000000027E-2</v>
      </c>
    </row>
    <row r="76" spans="1:9" ht="14.45" x14ac:dyDescent="0.3">
      <c r="A76" s="4">
        <v>0.73</v>
      </c>
      <c r="B76" s="5">
        <v>0.02</v>
      </c>
      <c r="C76" s="5">
        <v>2.18E-2</v>
      </c>
      <c r="D76" s="5">
        <f t="shared" si="8"/>
        <v>4.1800000000000004E-2</v>
      </c>
      <c r="E76" s="5">
        <f t="shared" si="9"/>
        <v>3.0514000000000003E-2</v>
      </c>
      <c r="F76" s="5">
        <f t="shared" si="10"/>
        <v>0.76051400000000002</v>
      </c>
      <c r="G76" s="5">
        <f t="shared" si="11"/>
        <v>0.75</v>
      </c>
      <c r="H76" s="5">
        <f t="shared" si="13"/>
        <v>0.75</v>
      </c>
      <c r="I76" s="6">
        <f t="shared" si="12"/>
        <v>2.0000000000000018E-2</v>
      </c>
    </row>
    <row r="77" spans="1:9" ht="14.45" x14ac:dyDescent="0.3">
      <c r="A77" s="4">
        <v>0.74</v>
      </c>
      <c r="B77" s="5">
        <v>0.02</v>
      </c>
      <c r="C77" s="5">
        <v>2.18E-2</v>
      </c>
      <c r="D77" s="5">
        <f t="shared" si="8"/>
        <v>4.1800000000000004E-2</v>
      </c>
      <c r="E77" s="5">
        <f t="shared" si="9"/>
        <v>3.0932000000000001E-2</v>
      </c>
      <c r="F77" s="5">
        <f t="shared" si="10"/>
        <v>0.77093199999999995</v>
      </c>
      <c r="G77" s="5">
        <f t="shared" si="11"/>
        <v>0.75</v>
      </c>
      <c r="H77" s="5">
        <f t="shared" si="13"/>
        <v>0.75</v>
      </c>
      <c r="I77" s="6">
        <f t="shared" si="12"/>
        <v>1.0000000000000009E-2</v>
      </c>
    </row>
    <row r="78" spans="1:9" ht="14.45" x14ac:dyDescent="0.3">
      <c r="A78" s="4">
        <v>0.75</v>
      </c>
      <c r="B78" s="5">
        <v>0.02</v>
      </c>
      <c r="C78" s="5">
        <v>2.18E-2</v>
      </c>
      <c r="D78" s="5">
        <f t="shared" si="8"/>
        <v>4.1800000000000004E-2</v>
      </c>
      <c r="E78" s="5">
        <f t="shared" si="9"/>
        <v>3.1350000000000003E-2</v>
      </c>
      <c r="F78" s="5">
        <f t="shared" si="10"/>
        <v>0.78134999999999999</v>
      </c>
      <c r="G78" s="5">
        <f t="shared" si="11"/>
        <v>0.75</v>
      </c>
      <c r="H78" s="5">
        <f t="shared" si="13"/>
        <v>0.75</v>
      </c>
      <c r="I78" s="6">
        <f t="shared" si="12"/>
        <v>0</v>
      </c>
    </row>
    <row r="79" spans="1:9" ht="14.45" x14ac:dyDescent="0.3">
      <c r="A79" s="4">
        <v>0.76</v>
      </c>
      <c r="B79" s="5">
        <v>0.02</v>
      </c>
      <c r="C79" s="5">
        <v>2.18E-2</v>
      </c>
      <c r="D79" s="5">
        <f t="shared" si="8"/>
        <v>4.1800000000000004E-2</v>
      </c>
      <c r="E79" s="5">
        <f t="shared" si="9"/>
        <v>3.1768000000000005E-2</v>
      </c>
      <c r="F79" s="5">
        <f t="shared" si="10"/>
        <v>0.79176800000000003</v>
      </c>
      <c r="G79" s="5">
        <f t="shared" si="11"/>
        <v>0.75</v>
      </c>
      <c r="H79" s="5">
        <f t="shared" si="13"/>
        <v>0.76</v>
      </c>
      <c r="I79" s="6">
        <f t="shared" si="12"/>
        <v>0</v>
      </c>
    </row>
    <row r="80" spans="1:9" ht="14.45" x14ac:dyDescent="0.3">
      <c r="A80" s="4">
        <v>0.77</v>
      </c>
      <c r="B80" s="5">
        <v>0.02</v>
      </c>
      <c r="C80" s="5">
        <v>2.18E-2</v>
      </c>
      <c r="D80" s="5">
        <f t="shared" si="8"/>
        <v>4.1800000000000004E-2</v>
      </c>
      <c r="E80" s="5">
        <f t="shared" si="9"/>
        <v>3.2186000000000006E-2</v>
      </c>
      <c r="F80" s="5">
        <f t="shared" si="10"/>
        <v>0.80218600000000007</v>
      </c>
      <c r="G80" s="5">
        <f t="shared" si="11"/>
        <v>0.8</v>
      </c>
      <c r="H80" s="5">
        <f t="shared" si="13"/>
        <v>0.8</v>
      </c>
      <c r="I80" s="6">
        <f t="shared" si="12"/>
        <v>3.0000000000000027E-2</v>
      </c>
    </row>
    <row r="81" spans="1:9" ht="14.45" x14ac:dyDescent="0.3">
      <c r="A81" s="4">
        <v>0.78</v>
      </c>
      <c r="B81" s="5">
        <v>0.02</v>
      </c>
      <c r="C81" s="5">
        <v>2.18E-2</v>
      </c>
      <c r="D81" s="5">
        <f t="shared" si="8"/>
        <v>4.1800000000000004E-2</v>
      </c>
      <c r="E81" s="5">
        <f t="shared" si="9"/>
        <v>3.2604000000000001E-2</v>
      </c>
      <c r="F81" s="5">
        <f t="shared" si="10"/>
        <v>0.81260399999999999</v>
      </c>
      <c r="G81" s="5">
        <f t="shared" si="11"/>
        <v>0.8</v>
      </c>
      <c r="H81" s="5">
        <f t="shared" si="13"/>
        <v>0.8</v>
      </c>
      <c r="I81" s="6">
        <f t="shared" si="12"/>
        <v>2.0000000000000018E-2</v>
      </c>
    </row>
    <row r="82" spans="1:9" ht="14.45" x14ac:dyDescent="0.3">
      <c r="A82" s="4">
        <v>0.79</v>
      </c>
      <c r="B82" s="5">
        <v>0.02</v>
      </c>
      <c r="C82" s="5">
        <v>2.18E-2</v>
      </c>
      <c r="D82" s="5">
        <f t="shared" si="8"/>
        <v>4.1800000000000004E-2</v>
      </c>
      <c r="E82" s="5">
        <f t="shared" si="9"/>
        <v>3.3022000000000003E-2</v>
      </c>
      <c r="F82" s="5">
        <f t="shared" si="10"/>
        <v>0.82302200000000003</v>
      </c>
      <c r="G82" s="5">
        <f t="shared" si="11"/>
        <v>0.8</v>
      </c>
      <c r="H82" s="5">
        <f t="shared" si="13"/>
        <v>0.8</v>
      </c>
      <c r="I82" s="6">
        <f t="shared" si="12"/>
        <v>1.0000000000000009E-2</v>
      </c>
    </row>
    <row r="83" spans="1:9" ht="14.45" x14ac:dyDescent="0.3">
      <c r="A83" s="4">
        <v>0.8</v>
      </c>
      <c r="B83" s="5">
        <v>0.02</v>
      </c>
      <c r="C83" s="5">
        <v>2.18E-2</v>
      </c>
      <c r="D83" s="5">
        <f t="shared" si="8"/>
        <v>4.1800000000000004E-2</v>
      </c>
      <c r="E83" s="5">
        <f t="shared" si="9"/>
        <v>3.3440000000000004E-2</v>
      </c>
      <c r="F83" s="5">
        <f t="shared" si="10"/>
        <v>0.83344000000000007</v>
      </c>
      <c r="G83" s="5">
        <f t="shared" si="11"/>
        <v>0.8</v>
      </c>
      <c r="H83" s="5">
        <f t="shared" si="13"/>
        <v>0.8</v>
      </c>
      <c r="I83" s="6">
        <f t="shared" si="12"/>
        <v>0</v>
      </c>
    </row>
    <row r="84" spans="1:9" ht="14.45" x14ac:dyDescent="0.3">
      <c r="A84" s="4">
        <v>0.81</v>
      </c>
      <c r="B84" s="5">
        <v>0.02</v>
      </c>
      <c r="C84" s="5">
        <v>2.18E-2</v>
      </c>
      <c r="D84" s="5">
        <f t="shared" si="8"/>
        <v>4.1800000000000004E-2</v>
      </c>
      <c r="E84" s="5">
        <f t="shared" si="9"/>
        <v>3.3858000000000006E-2</v>
      </c>
      <c r="F84" s="5">
        <f t="shared" si="10"/>
        <v>0.84385800000000011</v>
      </c>
      <c r="G84" s="5">
        <f t="shared" si="11"/>
        <v>0.8</v>
      </c>
      <c r="H84" s="5">
        <f t="shared" si="13"/>
        <v>0.81</v>
      </c>
      <c r="I84" s="6">
        <f t="shared" si="12"/>
        <v>0</v>
      </c>
    </row>
    <row r="85" spans="1:9" ht="14.45" x14ac:dyDescent="0.3">
      <c r="A85" s="4">
        <v>0.82</v>
      </c>
      <c r="B85" s="5">
        <v>0.02</v>
      </c>
      <c r="C85" s="5">
        <v>2.18E-2</v>
      </c>
      <c r="D85" s="5">
        <f t="shared" si="8"/>
        <v>4.1800000000000004E-2</v>
      </c>
      <c r="E85" s="5">
        <f t="shared" si="9"/>
        <v>3.4276000000000001E-2</v>
      </c>
      <c r="F85" s="5">
        <f t="shared" si="10"/>
        <v>0.85427599999999992</v>
      </c>
      <c r="G85" s="5">
        <f t="shared" si="11"/>
        <v>0.85000000000000009</v>
      </c>
      <c r="H85" s="5">
        <f t="shared" si="13"/>
        <v>0.85000000000000009</v>
      </c>
      <c r="I85" s="6">
        <f t="shared" si="12"/>
        <v>3.0000000000000138E-2</v>
      </c>
    </row>
    <row r="86" spans="1:9" ht="14.45" x14ac:dyDescent="0.3">
      <c r="A86" s="4">
        <v>0.83</v>
      </c>
      <c r="B86" s="5">
        <v>0.02</v>
      </c>
      <c r="C86" s="5">
        <v>2.18E-2</v>
      </c>
      <c r="D86" s="5">
        <f t="shared" si="8"/>
        <v>4.1800000000000004E-2</v>
      </c>
      <c r="E86" s="5">
        <f t="shared" si="9"/>
        <v>3.4694000000000003E-2</v>
      </c>
      <c r="F86" s="5">
        <f t="shared" si="10"/>
        <v>0.86469399999999996</v>
      </c>
      <c r="G86" s="5">
        <f t="shared" ref="G86:G117" si="14">FLOOR(F86,0.05)</f>
        <v>0.85000000000000009</v>
      </c>
      <c r="H86" s="5">
        <f t="shared" si="13"/>
        <v>0.85000000000000009</v>
      </c>
      <c r="I86" s="6">
        <f t="shared" si="12"/>
        <v>2.0000000000000129E-2</v>
      </c>
    </row>
    <row r="87" spans="1:9" ht="14.45" x14ac:dyDescent="0.3">
      <c r="A87" s="4">
        <v>0.84</v>
      </c>
      <c r="B87" s="5">
        <v>0.02</v>
      </c>
      <c r="C87" s="5">
        <v>2.18E-2</v>
      </c>
      <c r="D87" s="5">
        <f t="shared" si="8"/>
        <v>4.1800000000000004E-2</v>
      </c>
      <c r="E87" s="5">
        <f t="shared" si="9"/>
        <v>3.5112000000000004E-2</v>
      </c>
      <c r="F87" s="5">
        <f t="shared" si="10"/>
        <v>0.875112</v>
      </c>
      <c r="G87" s="5">
        <f t="shared" si="14"/>
        <v>0.85000000000000009</v>
      </c>
      <c r="H87" s="5">
        <f t="shared" si="13"/>
        <v>0.85000000000000009</v>
      </c>
      <c r="I87" s="6">
        <f t="shared" si="12"/>
        <v>1.000000000000012E-2</v>
      </c>
    </row>
    <row r="88" spans="1:9" ht="14.45" x14ac:dyDescent="0.3">
      <c r="A88" s="4">
        <v>0.85</v>
      </c>
      <c r="B88" s="5">
        <v>0.02</v>
      </c>
      <c r="C88" s="5">
        <v>2.18E-2</v>
      </c>
      <c r="D88" s="5">
        <f t="shared" si="8"/>
        <v>4.1800000000000004E-2</v>
      </c>
      <c r="E88" s="5">
        <f t="shared" si="9"/>
        <v>3.5529999999999999E-2</v>
      </c>
      <c r="F88" s="5">
        <f t="shared" si="10"/>
        <v>0.88552999999999993</v>
      </c>
      <c r="G88" s="5">
        <f t="shared" si="14"/>
        <v>0.85000000000000009</v>
      </c>
      <c r="H88" s="5">
        <f t="shared" si="13"/>
        <v>0.85000000000000009</v>
      </c>
      <c r="I88" s="6">
        <f t="shared" si="12"/>
        <v>0</v>
      </c>
    </row>
    <row r="89" spans="1:9" ht="14.45" x14ac:dyDescent="0.3">
      <c r="A89" s="4">
        <v>0.86</v>
      </c>
      <c r="B89" s="5">
        <v>0.02</v>
      </c>
      <c r="C89" s="5">
        <v>2.18E-2</v>
      </c>
      <c r="D89" s="5">
        <f t="shared" si="8"/>
        <v>4.1800000000000004E-2</v>
      </c>
      <c r="E89" s="5">
        <f t="shared" si="9"/>
        <v>3.5948000000000001E-2</v>
      </c>
      <c r="F89" s="5">
        <f t="shared" si="10"/>
        <v>0.89594799999999997</v>
      </c>
      <c r="G89" s="5">
        <f t="shared" si="14"/>
        <v>0.85000000000000009</v>
      </c>
      <c r="H89" s="5">
        <f t="shared" si="13"/>
        <v>0.86</v>
      </c>
      <c r="I89" s="6">
        <f t="shared" si="12"/>
        <v>0</v>
      </c>
    </row>
    <row r="90" spans="1:9" ht="14.45" x14ac:dyDescent="0.3">
      <c r="A90" s="4">
        <v>0.87</v>
      </c>
      <c r="B90" s="5">
        <v>0.02</v>
      </c>
      <c r="C90" s="5">
        <v>2.18E-2</v>
      </c>
      <c r="D90" s="5">
        <f t="shared" si="8"/>
        <v>4.1800000000000004E-2</v>
      </c>
      <c r="E90" s="5">
        <f t="shared" si="9"/>
        <v>3.6366000000000002E-2</v>
      </c>
      <c r="F90" s="5">
        <f t="shared" si="10"/>
        <v>0.906366</v>
      </c>
      <c r="G90" s="5">
        <f t="shared" si="14"/>
        <v>0.9</v>
      </c>
      <c r="H90" s="5">
        <f t="shared" si="13"/>
        <v>0.9</v>
      </c>
      <c r="I90" s="6">
        <f t="shared" si="12"/>
        <v>3.0000000000000027E-2</v>
      </c>
    </row>
    <row r="91" spans="1:9" ht="14.45" x14ac:dyDescent="0.3">
      <c r="A91" s="4">
        <v>0.88</v>
      </c>
      <c r="B91" s="5">
        <v>0.02</v>
      </c>
      <c r="C91" s="5">
        <v>2.18E-2</v>
      </c>
      <c r="D91" s="5">
        <f t="shared" si="8"/>
        <v>4.1800000000000004E-2</v>
      </c>
      <c r="E91" s="5">
        <f t="shared" si="9"/>
        <v>3.6784000000000004E-2</v>
      </c>
      <c r="F91" s="5">
        <f t="shared" si="10"/>
        <v>0.91678400000000004</v>
      </c>
      <c r="G91" s="5">
        <f t="shared" si="14"/>
        <v>0.9</v>
      </c>
      <c r="H91" s="5">
        <f t="shared" si="13"/>
        <v>0.9</v>
      </c>
      <c r="I91" s="6">
        <f t="shared" si="12"/>
        <v>2.0000000000000018E-2</v>
      </c>
    </row>
    <row r="92" spans="1:9" ht="14.45" x14ac:dyDescent="0.3">
      <c r="A92" s="4">
        <v>0.89</v>
      </c>
      <c r="B92" s="5">
        <v>0.02</v>
      </c>
      <c r="C92" s="5">
        <v>2.18E-2</v>
      </c>
      <c r="D92" s="5">
        <f t="shared" si="8"/>
        <v>4.1800000000000004E-2</v>
      </c>
      <c r="E92" s="5">
        <f t="shared" si="9"/>
        <v>3.7202000000000006E-2</v>
      </c>
      <c r="F92" s="5">
        <f t="shared" si="10"/>
        <v>0.92720199999999997</v>
      </c>
      <c r="G92" s="5">
        <f t="shared" si="14"/>
        <v>0.9</v>
      </c>
      <c r="H92" s="5">
        <f t="shared" si="13"/>
        <v>0.9</v>
      </c>
      <c r="I92" s="6">
        <f t="shared" si="12"/>
        <v>1.0000000000000009E-2</v>
      </c>
    </row>
    <row r="93" spans="1:9" ht="14.45" x14ac:dyDescent="0.3">
      <c r="A93" s="4">
        <v>0.9</v>
      </c>
      <c r="B93" s="5">
        <v>0.02</v>
      </c>
      <c r="C93" s="5">
        <v>2.18E-2</v>
      </c>
      <c r="D93" s="5">
        <f t="shared" si="8"/>
        <v>4.1800000000000004E-2</v>
      </c>
      <c r="E93" s="5">
        <f t="shared" si="9"/>
        <v>3.7620000000000008E-2</v>
      </c>
      <c r="F93" s="5">
        <f t="shared" si="10"/>
        <v>0.93762000000000001</v>
      </c>
      <c r="G93" s="5">
        <f t="shared" si="14"/>
        <v>0.9</v>
      </c>
      <c r="H93" s="5">
        <f t="shared" si="13"/>
        <v>0.9</v>
      </c>
      <c r="I93" s="6">
        <f t="shared" si="12"/>
        <v>0</v>
      </c>
    </row>
    <row r="94" spans="1:9" ht="14.45" x14ac:dyDescent="0.3">
      <c r="A94" s="4">
        <v>0.91</v>
      </c>
      <c r="B94" s="5">
        <v>0.02</v>
      </c>
      <c r="C94" s="5">
        <v>2.18E-2</v>
      </c>
      <c r="D94" s="5">
        <f t="shared" si="8"/>
        <v>4.1800000000000004E-2</v>
      </c>
      <c r="E94" s="5">
        <f t="shared" si="9"/>
        <v>3.8038000000000002E-2</v>
      </c>
      <c r="F94" s="5">
        <f t="shared" si="10"/>
        <v>0.94803800000000005</v>
      </c>
      <c r="G94" s="5">
        <f t="shared" si="14"/>
        <v>0.9</v>
      </c>
      <c r="H94" s="5">
        <f t="shared" si="13"/>
        <v>0.91</v>
      </c>
      <c r="I94" s="6">
        <f t="shared" si="12"/>
        <v>0</v>
      </c>
    </row>
    <row r="95" spans="1:9" ht="14.45" x14ac:dyDescent="0.3">
      <c r="A95" s="4">
        <v>0.92</v>
      </c>
      <c r="B95" s="5">
        <v>0.02</v>
      </c>
      <c r="C95" s="5">
        <v>2.18E-2</v>
      </c>
      <c r="D95" s="5">
        <f t="shared" si="8"/>
        <v>4.1800000000000004E-2</v>
      </c>
      <c r="E95" s="5">
        <f t="shared" si="9"/>
        <v>3.8456000000000004E-2</v>
      </c>
      <c r="F95" s="5">
        <f t="shared" si="10"/>
        <v>0.95845600000000009</v>
      </c>
      <c r="G95" s="5">
        <f t="shared" si="14"/>
        <v>0.95000000000000007</v>
      </c>
      <c r="H95" s="5">
        <f t="shared" si="13"/>
        <v>0.95000000000000007</v>
      </c>
      <c r="I95" s="6">
        <f t="shared" si="12"/>
        <v>3.0000000000000027E-2</v>
      </c>
    </row>
    <row r="96" spans="1:9" ht="14.45" x14ac:dyDescent="0.3">
      <c r="A96" s="4">
        <v>0.93</v>
      </c>
      <c r="B96" s="5">
        <v>0.02</v>
      </c>
      <c r="C96" s="5">
        <v>2.18E-2</v>
      </c>
      <c r="D96" s="5">
        <f t="shared" si="8"/>
        <v>4.1800000000000004E-2</v>
      </c>
      <c r="E96" s="5">
        <f t="shared" si="9"/>
        <v>3.8874000000000006E-2</v>
      </c>
      <c r="F96" s="5">
        <f t="shared" si="10"/>
        <v>0.96887400000000001</v>
      </c>
      <c r="G96" s="5">
        <f t="shared" si="14"/>
        <v>0.95000000000000007</v>
      </c>
      <c r="H96" s="5">
        <f t="shared" si="13"/>
        <v>0.95000000000000007</v>
      </c>
      <c r="I96" s="6">
        <f t="shared" si="12"/>
        <v>2.0000000000000018E-2</v>
      </c>
    </row>
    <row r="97" spans="1:9" ht="14.45" x14ac:dyDescent="0.3">
      <c r="A97" s="4">
        <v>0.94</v>
      </c>
      <c r="B97" s="5">
        <v>0.02</v>
      </c>
      <c r="C97" s="5">
        <v>2.18E-2</v>
      </c>
      <c r="D97" s="5">
        <f t="shared" si="8"/>
        <v>4.1800000000000004E-2</v>
      </c>
      <c r="E97" s="5">
        <f t="shared" si="9"/>
        <v>3.9292000000000001E-2</v>
      </c>
      <c r="F97" s="5">
        <f t="shared" si="10"/>
        <v>0.97929199999999994</v>
      </c>
      <c r="G97" s="5">
        <f t="shared" si="14"/>
        <v>0.95000000000000007</v>
      </c>
      <c r="H97" s="5">
        <f t="shared" si="13"/>
        <v>0.95000000000000007</v>
      </c>
      <c r="I97" s="6">
        <f t="shared" si="12"/>
        <v>1.000000000000012E-2</v>
      </c>
    </row>
    <row r="98" spans="1:9" ht="14.45" x14ac:dyDescent="0.3">
      <c r="A98" s="4">
        <v>0.95</v>
      </c>
      <c r="B98" s="5">
        <v>0.02</v>
      </c>
      <c r="C98" s="5">
        <v>2.18E-2</v>
      </c>
      <c r="D98" s="5">
        <f t="shared" si="8"/>
        <v>4.1800000000000004E-2</v>
      </c>
      <c r="E98" s="5">
        <f t="shared" si="9"/>
        <v>3.9710000000000002E-2</v>
      </c>
      <c r="F98" s="5">
        <f t="shared" si="10"/>
        <v>0.98970999999999998</v>
      </c>
      <c r="G98" s="5">
        <f t="shared" si="14"/>
        <v>0.95000000000000007</v>
      </c>
      <c r="H98" s="5">
        <f t="shared" si="13"/>
        <v>0.95000000000000007</v>
      </c>
      <c r="I98" s="6">
        <f t="shared" si="12"/>
        <v>0</v>
      </c>
    </row>
    <row r="99" spans="1:9" ht="14.45" x14ac:dyDescent="0.3">
      <c r="A99" s="4">
        <v>0.96</v>
      </c>
      <c r="B99" s="5">
        <v>0.02</v>
      </c>
      <c r="C99" s="5">
        <v>2.18E-2</v>
      </c>
      <c r="D99" s="5">
        <f t="shared" si="8"/>
        <v>4.1800000000000004E-2</v>
      </c>
      <c r="E99" s="5">
        <f t="shared" si="9"/>
        <v>4.0128000000000004E-2</v>
      </c>
      <c r="F99" s="5">
        <f t="shared" si="10"/>
        <v>1.0001279999999999</v>
      </c>
      <c r="G99" s="5">
        <f t="shared" si="14"/>
        <v>1</v>
      </c>
      <c r="H99" s="5">
        <f t="shared" si="13"/>
        <v>1</v>
      </c>
      <c r="I99" s="6">
        <f t="shared" si="12"/>
        <v>4.0000000000000036E-2</v>
      </c>
    </row>
    <row r="100" spans="1:9" ht="14.45" x14ac:dyDescent="0.3">
      <c r="A100" s="4">
        <v>0.97</v>
      </c>
      <c r="B100" s="5">
        <v>0.02</v>
      </c>
      <c r="C100" s="5">
        <v>2.18E-2</v>
      </c>
      <c r="D100" s="5">
        <f t="shared" si="8"/>
        <v>4.1800000000000004E-2</v>
      </c>
      <c r="E100" s="5">
        <f t="shared" si="9"/>
        <v>4.0546000000000006E-2</v>
      </c>
      <c r="F100" s="5">
        <f t="shared" si="10"/>
        <v>1.0105459999999999</v>
      </c>
      <c r="G100" s="5">
        <f t="shared" si="14"/>
        <v>1</v>
      </c>
      <c r="H100" s="5">
        <f t="shared" si="13"/>
        <v>1</v>
      </c>
      <c r="I100" s="6">
        <f t="shared" si="12"/>
        <v>3.0000000000000027E-2</v>
      </c>
    </row>
    <row r="101" spans="1:9" ht="14.45" x14ac:dyDescent="0.3">
      <c r="A101" s="4">
        <v>0.98</v>
      </c>
      <c r="B101" s="5">
        <v>0.02</v>
      </c>
      <c r="C101" s="5">
        <v>2.18E-2</v>
      </c>
      <c r="D101" s="5">
        <f t="shared" si="8"/>
        <v>4.1800000000000004E-2</v>
      </c>
      <c r="E101" s="5">
        <f t="shared" si="9"/>
        <v>4.0964E-2</v>
      </c>
      <c r="F101" s="5">
        <f t="shared" si="10"/>
        <v>1.020964</v>
      </c>
      <c r="G101" s="5">
        <f t="shared" si="14"/>
        <v>1</v>
      </c>
      <c r="H101" s="5">
        <f t="shared" si="13"/>
        <v>1</v>
      </c>
      <c r="I101" s="6">
        <f t="shared" si="12"/>
        <v>2.0000000000000018E-2</v>
      </c>
    </row>
    <row r="102" spans="1:9" ht="14.45" x14ac:dyDescent="0.3">
      <c r="A102" s="4">
        <v>0.99</v>
      </c>
      <c r="B102" s="5">
        <v>0.02</v>
      </c>
      <c r="C102" s="5">
        <v>2.18E-2</v>
      </c>
      <c r="D102" s="5">
        <f t="shared" si="8"/>
        <v>4.1800000000000004E-2</v>
      </c>
      <c r="E102" s="5">
        <f t="shared" si="9"/>
        <v>4.1382000000000002E-2</v>
      </c>
      <c r="F102" s="5">
        <f t="shared" si="10"/>
        <v>1.031382</v>
      </c>
      <c r="G102" s="5">
        <f t="shared" si="14"/>
        <v>1</v>
      </c>
      <c r="H102" s="5">
        <f t="shared" si="13"/>
        <v>1</v>
      </c>
      <c r="I102" s="6">
        <f t="shared" si="12"/>
        <v>1.0000000000000009E-2</v>
      </c>
    </row>
    <row r="103" spans="1:9" ht="14.45" x14ac:dyDescent="0.3">
      <c r="A103" s="4">
        <v>1</v>
      </c>
      <c r="B103" s="5">
        <v>0.02</v>
      </c>
      <c r="C103" s="5">
        <v>2.18E-2</v>
      </c>
      <c r="D103" s="5">
        <f t="shared" si="8"/>
        <v>4.1800000000000004E-2</v>
      </c>
      <c r="E103" s="5">
        <f t="shared" si="9"/>
        <v>4.1800000000000004E-2</v>
      </c>
      <c r="F103" s="5">
        <f t="shared" si="10"/>
        <v>1.0418000000000001</v>
      </c>
      <c r="G103" s="5">
        <f t="shared" si="14"/>
        <v>1</v>
      </c>
      <c r="H103" s="5">
        <f t="shared" si="13"/>
        <v>1</v>
      </c>
      <c r="I103" s="6">
        <f t="shared" si="12"/>
        <v>0</v>
      </c>
    </row>
    <row r="104" spans="1:9" ht="14.45" x14ac:dyDescent="0.3">
      <c r="A104" s="4">
        <v>1.01</v>
      </c>
      <c r="B104" s="5">
        <v>0.02</v>
      </c>
      <c r="C104" s="5">
        <v>2.18E-2</v>
      </c>
      <c r="D104" s="5">
        <f t="shared" si="8"/>
        <v>4.1800000000000004E-2</v>
      </c>
      <c r="E104" s="5">
        <f t="shared" si="9"/>
        <v>4.2218000000000006E-2</v>
      </c>
      <c r="F104" s="5">
        <f t="shared" si="10"/>
        <v>1.0522180000000001</v>
      </c>
      <c r="G104" s="5">
        <f t="shared" si="14"/>
        <v>1.05</v>
      </c>
      <c r="H104" s="5">
        <f t="shared" si="13"/>
        <v>1.05</v>
      </c>
      <c r="I104" s="6">
        <f t="shared" si="12"/>
        <v>4.0000000000000036E-2</v>
      </c>
    </row>
    <row r="105" spans="1:9" ht="14.45" x14ac:dyDescent="0.3">
      <c r="A105" s="4">
        <v>1.02</v>
      </c>
      <c r="B105" s="5">
        <v>0.02</v>
      </c>
      <c r="C105" s="5">
        <v>2.18E-2</v>
      </c>
      <c r="D105" s="5">
        <f t="shared" si="8"/>
        <v>4.1800000000000004E-2</v>
      </c>
      <c r="E105" s="5">
        <f t="shared" si="9"/>
        <v>4.2636000000000007E-2</v>
      </c>
      <c r="F105" s="5">
        <f t="shared" si="10"/>
        <v>1.0626359999999999</v>
      </c>
      <c r="G105" s="5">
        <f t="shared" si="14"/>
        <v>1.05</v>
      </c>
      <c r="H105" s="5">
        <f t="shared" si="13"/>
        <v>1.05</v>
      </c>
      <c r="I105" s="6">
        <f t="shared" si="12"/>
        <v>3.0000000000000027E-2</v>
      </c>
    </row>
    <row r="106" spans="1:9" ht="14.45" x14ac:dyDescent="0.3">
      <c r="A106" s="4">
        <v>1.03</v>
      </c>
      <c r="B106" s="5">
        <v>0.02</v>
      </c>
      <c r="C106" s="5">
        <v>2.18E-2</v>
      </c>
      <c r="D106" s="5">
        <f t="shared" si="8"/>
        <v>4.1800000000000004E-2</v>
      </c>
      <c r="E106" s="5">
        <f t="shared" si="9"/>
        <v>4.3054000000000002E-2</v>
      </c>
      <c r="F106" s="5">
        <f t="shared" si="10"/>
        <v>1.073054</v>
      </c>
      <c r="G106" s="5">
        <f t="shared" si="14"/>
        <v>1.05</v>
      </c>
      <c r="H106" s="5">
        <f t="shared" si="13"/>
        <v>1.05</v>
      </c>
      <c r="I106" s="6">
        <f t="shared" si="12"/>
        <v>2.0000000000000018E-2</v>
      </c>
    </row>
    <row r="107" spans="1:9" ht="14.45" x14ac:dyDescent="0.3">
      <c r="A107" s="4">
        <v>1.04</v>
      </c>
      <c r="B107" s="5">
        <v>0.02</v>
      </c>
      <c r="C107" s="5">
        <v>2.18E-2</v>
      </c>
      <c r="D107" s="5">
        <f t="shared" si="8"/>
        <v>4.1800000000000004E-2</v>
      </c>
      <c r="E107" s="5">
        <f t="shared" si="9"/>
        <v>4.3472000000000004E-2</v>
      </c>
      <c r="F107" s="5">
        <f t="shared" si="10"/>
        <v>1.083472</v>
      </c>
      <c r="G107" s="5">
        <f t="shared" si="14"/>
        <v>1.05</v>
      </c>
      <c r="H107" s="5">
        <f t="shared" si="13"/>
        <v>1.05</v>
      </c>
      <c r="I107" s="6">
        <f t="shared" si="12"/>
        <v>1.0000000000000009E-2</v>
      </c>
    </row>
    <row r="108" spans="1:9" ht="14.45" x14ac:dyDescent="0.3">
      <c r="A108" s="4">
        <v>1.05</v>
      </c>
      <c r="B108" s="5">
        <v>0.02</v>
      </c>
      <c r="C108" s="5">
        <v>2.18E-2</v>
      </c>
      <c r="D108" s="5">
        <f t="shared" si="8"/>
        <v>4.1800000000000004E-2</v>
      </c>
      <c r="E108" s="5">
        <f t="shared" si="9"/>
        <v>4.3890000000000005E-2</v>
      </c>
      <c r="F108" s="5">
        <f t="shared" si="10"/>
        <v>1.09389</v>
      </c>
      <c r="G108" s="5">
        <f t="shared" si="14"/>
        <v>1.05</v>
      </c>
      <c r="H108" s="5">
        <f t="shared" si="13"/>
        <v>1.05</v>
      </c>
      <c r="I108" s="6">
        <f t="shared" si="12"/>
        <v>0</v>
      </c>
    </row>
    <row r="109" spans="1:9" ht="14.45" x14ac:dyDescent="0.3">
      <c r="A109" s="4">
        <v>1.06</v>
      </c>
      <c r="B109" s="5">
        <v>0.02</v>
      </c>
      <c r="C109" s="5">
        <v>2.18E-2</v>
      </c>
      <c r="D109" s="5">
        <f t="shared" si="8"/>
        <v>4.1800000000000004E-2</v>
      </c>
      <c r="E109" s="5">
        <f t="shared" si="9"/>
        <v>4.4308000000000007E-2</v>
      </c>
      <c r="F109" s="5">
        <f t="shared" si="10"/>
        <v>1.1043080000000001</v>
      </c>
      <c r="G109" s="5">
        <f t="shared" si="14"/>
        <v>1.1000000000000001</v>
      </c>
      <c r="H109" s="5">
        <f t="shared" si="13"/>
        <v>1.1000000000000001</v>
      </c>
      <c r="I109" s="6">
        <f t="shared" si="12"/>
        <v>4.0000000000000036E-2</v>
      </c>
    </row>
    <row r="110" spans="1:9" ht="14.45" x14ac:dyDescent="0.3">
      <c r="A110" s="4">
        <v>1.07</v>
      </c>
      <c r="B110" s="5">
        <v>0.02</v>
      </c>
      <c r="C110" s="5">
        <v>2.18E-2</v>
      </c>
      <c r="D110" s="5">
        <f t="shared" si="8"/>
        <v>4.1800000000000004E-2</v>
      </c>
      <c r="E110" s="5">
        <f t="shared" si="9"/>
        <v>4.4726000000000009E-2</v>
      </c>
      <c r="F110" s="5">
        <f t="shared" si="10"/>
        <v>1.1147260000000001</v>
      </c>
      <c r="G110" s="5">
        <f t="shared" si="14"/>
        <v>1.1000000000000001</v>
      </c>
      <c r="H110" s="5">
        <f t="shared" si="13"/>
        <v>1.1000000000000001</v>
      </c>
      <c r="I110" s="6">
        <f t="shared" si="12"/>
        <v>3.0000000000000027E-2</v>
      </c>
    </row>
    <row r="111" spans="1:9" ht="14.45" x14ac:dyDescent="0.3">
      <c r="A111" s="4">
        <v>1.08</v>
      </c>
      <c r="B111" s="5">
        <v>0.02</v>
      </c>
      <c r="C111" s="5">
        <v>2.18E-2</v>
      </c>
      <c r="D111" s="5">
        <f t="shared" si="8"/>
        <v>4.1800000000000004E-2</v>
      </c>
      <c r="E111" s="5">
        <f t="shared" si="9"/>
        <v>4.5144000000000011E-2</v>
      </c>
      <c r="F111" s="5">
        <f t="shared" si="10"/>
        <v>1.1251440000000001</v>
      </c>
      <c r="G111" s="5">
        <f t="shared" si="14"/>
        <v>1.1000000000000001</v>
      </c>
      <c r="H111" s="5">
        <f t="shared" si="13"/>
        <v>1.1000000000000001</v>
      </c>
      <c r="I111" s="6">
        <f t="shared" si="12"/>
        <v>2.0000000000000018E-2</v>
      </c>
    </row>
    <row r="112" spans="1:9" ht="14.45" x14ac:dyDescent="0.3">
      <c r="A112" s="4">
        <v>1.0900000000000001</v>
      </c>
      <c r="B112" s="5">
        <v>0.02</v>
      </c>
      <c r="C112" s="5">
        <v>2.18E-2</v>
      </c>
      <c r="D112" s="5">
        <f t="shared" si="8"/>
        <v>4.1800000000000004E-2</v>
      </c>
      <c r="E112" s="5">
        <f t="shared" si="9"/>
        <v>4.5562000000000005E-2</v>
      </c>
      <c r="F112" s="5">
        <f t="shared" si="10"/>
        <v>1.1355620000000002</v>
      </c>
      <c r="G112" s="5">
        <f t="shared" si="14"/>
        <v>1.1000000000000001</v>
      </c>
      <c r="H112" s="5">
        <f t="shared" si="13"/>
        <v>1.1000000000000001</v>
      </c>
      <c r="I112" s="6">
        <f t="shared" si="12"/>
        <v>1.0000000000000009E-2</v>
      </c>
    </row>
    <row r="113" spans="1:9" ht="14.45" x14ac:dyDescent="0.3">
      <c r="A113" s="4">
        <v>1.1000000000000001</v>
      </c>
      <c r="B113" s="5">
        <v>0.02</v>
      </c>
      <c r="C113" s="5">
        <v>2.18E-2</v>
      </c>
      <c r="D113" s="5">
        <f t="shared" si="8"/>
        <v>4.1800000000000004E-2</v>
      </c>
      <c r="E113" s="5">
        <f t="shared" si="9"/>
        <v>4.5980000000000007E-2</v>
      </c>
      <c r="F113" s="5">
        <f t="shared" si="10"/>
        <v>1.14598</v>
      </c>
      <c r="G113" s="5">
        <f t="shared" si="14"/>
        <v>1.1000000000000001</v>
      </c>
      <c r="H113" s="5">
        <f t="shared" si="13"/>
        <v>1.1000000000000001</v>
      </c>
      <c r="I113" s="6">
        <f t="shared" si="12"/>
        <v>0</v>
      </c>
    </row>
    <row r="114" spans="1:9" ht="14.45" x14ac:dyDescent="0.3">
      <c r="A114" s="4">
        <v>1.1100000000000001</v>
      </c>
      <c r="B114" s="5">
        <v>0.02</v>
      </c>
      <c r="C114" s="5">
        <v>2.18E-2</v>
      </c>
      <c r="D114" s="5">
        <f t="shared" si="8"/>
        <v>4.1800000000000004E-2</v>
      </c>
      <c r="E114" s="5">
        <f t="shared" si="9"/>
        <v>4.6398000000000009E-2</v>
      </c>
      <c r="F114" s="5">
        <f t="shared" si="10"/>
        <v>1.156398</v>
      </c>
      <c r="G114" s="5">
        <f t="shared" si="14"/>
        <v>1.1500000000000001</v>
      </c>
      <c r="H114" s="5">
        <f t="shared" si="13"/>
        <v>1.1500000000000001</v>
      </c>
      <c r="I114" s="6">
        <f t="shared" si="12"/>
        <v>4.0000000000000036E-2</v>
      </c>
    </row>
    <row r="115" spans="1:9" ht="14.45" x14ac:dyDescent="0.3">
      <c r="A115" s="4">
        <v>1.1200000000000001</v>
      </c>
      <c r="B115" s="5">
        <v>0.02</v>
      </c>
      <c r="C115" s="5">
        <v>2.18E-2</v>
      </c>
      <c r="D115" s="5">
        <f t="shared" si="8"/>
        <v>4.1800000000000004E-2</v>
      </c>
      <c r="E115" s="5">
        <f t="shared" si="9"/>
        <v>4.681600000000001E-2</v>
      </c>
      <c r="F115" s="5">
        <f t="shared" si="10"/>
        <v>1.1668160000000001</v>
      </c>
      <c r="G115" s="5">
        <f t="shared" si="14"/>
        <v>1.1500000000000001</v>
      </c>
      <c r="H115" s="5">
        <f t="shared" si="13"/>
        <v>1.1500000000000001</v>
      </c>
      <c r="I115" s="6">
        <f t="shared" si="12"/>
        <v>3.0000000000000027E-2</v>
      </c>
    </row>
    <row r="116" spans="1:9" ht="14.45" x14ac:dyDescent="0.3">
      <c r="A116" s="4">
        <v>1.1299999999999999</v>
      </c>
      <c r="B116" s="5">
        <v>0.02</v>
      </c>
      <c r="C116" s="5">
        <v>2.18E-2</v>
      </c>
      <c r="D116" s="5">
        <f t="shared" si="8"/>
        <v>4.1800000000000004E-2</v>
      </c>
      <c r="E116" s="5">
        <f t="shared" si="9"/>
        <v>4.7233999999999998E-2</v>
      </c>
      <c r="F116" s="5">
        <f t="shared" si="10"/>
        <v>1.1772339999999999</v>
      </c>
      <c r="G116" s="5">
        <f t="shared" si="14"/>
        <v>1.1500000000000001</v>
      </c>
      <c r="H116" s="5">
        <f t="shared" si="13"/>
        <v>1.1500000000000001</v>
      </c>
      <c r="I116" s="6">
        <f t="shared" si="12"/>
        <v>2.000000000000024E-2</v>
      </c>
    </row>
    <row r="117" spans="1:9" ht="14.45" x14ac:dyDescent="0.3">
      <c r="A117" s="4">
        <v>1.1399999999999999</v>
      </c>
      <c r="B117" s="5">
        <v>0.02</v>
      </c>
      <c r="C117" s="5">
        <v>2.18E-2</v>
      </c>
      <c r="D117" s="5">
        <f t="shared" si="8"/>
        <v>4.1800000000000004E-2</v>
      </c>
      <c r="E117" s="5">
        <f t="shared" si="9"/>
        <v>4.7652E-2</v>
      </c>
      <c r="F117" s="5">
        <f t="shared" si="10"/>
        <v>1.1876519999999999</v>
      </c>
      <c r="G117" s="5">
        <f t="shared" si="14"/>
        <v>1.1500000000000001</v>
      </c>
      <c r="H117" s="5">
        <f t="shared" si="13"/>
        <v>1.1500000000000001</v>
      </c>
      <c r="I117" s="6">
        <f t="shared" si="12"/>
        <v>1.0000000000000231E-2</v>
      </c>
    </row>
    <row r="118" spans="1:9" ht="14.45" x14ac:dyDescent="0.3">
      <c r="A118" s="4">
        <v>1.1499999999999999</v>
      </c>
      <c r="B118" s="5">
        <v>0.02</v>
      </c>
      <c r="C118" s="5">
        <v>2.18E-2</v>
      </c>
      <c r="D118" s="5">
        <f t="shared" ref="D118:D181" si="15">B118+C118</f>
        <v>4.1800000000000004E-2</v>
      </c>
      <c r="E118" s="5">
        <f t="shared" ref="E118:E181" si="16">A118*D118</f>
        <v>4.8070000000000002E-2</v>
      </c>
      <c r="F118" s="5">
        <f t="shared" ref="F118:F181" si="17">A118+E118</f>
        <v>1.19807</v>
      </c>
      <c r="G118" s="5">
        <f t="shared" ref="G118:G181" si="18">FLOOR(F118,0.05)</f>
        <v>1.1500000000000001</v>
      </c>
      <c r="H118" s="5">
        <f t="shared" si="13"/>
        <v>1.1500000000000001</v>
      </c>
      <c r="I118" s="6">
        <f t="shared" si="12"/>
        <v>0</v>
      </c>
    </row>
    <row r="119" spans="1:9" ht="14.45" x14ac:dyDescent="0.3">
      <c r="A119" s="4">
        <v>1.1599999999999999</v>
      </c>
      <c r="B119" s="5">
        <v>0.02</v>
      </c>
      <c r="C119" s="5">
        <v>2.18E-2</v>
      </c>
      <c r="D119" s="5">
        <f t="shared" si="15"/>
        <v>4.1800000000000004E-2</v>
      </c>
      <c r="E119" s="5">
        <f t="shared" si="16"/>
        <v>4.8488000000000003E-2</v>
      </c>
      <c r="F119" s="5">
        <f t="shared" si="17"/>
        <v>1.208488</v>
      </c>
      <c r="G119" s="5">
        <f t="shared" si="18"/>
        <v>1.2000000000000002</v>
      </c>
      <c r="H119" s="5">
        <f t="shared" si="13"/>
        <v>1.2000000000000002</v>
      </c>
      <c r="I119" s="6">
        <f t="shared" si="12"/>
        <v>4.0000000000000258E-2</v>
      </c>
    </row>
    <row r="120" spans="1:9" ht="14.45" x14ac:dyDescent="0.3">
      <c r="A120" s="4">
        <v>1.17</v>
      </c>
      <c r="B120" s="5">
        <v>0.02</v>
      </c>
      <c r="C120" s="5">
        <v>2.18E-2</v>
      </c>
      <c r="D120" s="5">
        <f t="shared" si="15"/>
        <v>4.1800000000000004E-2</v>
      </c>
      <c r="E120" s="5">
        <f t="shared" si="16"/>
        <v>4.8905999999999998E-2</v>
      </c>
      <c r="F120" s="5">
        <f t="shared" si="17"/>
        <v>1.2189059999999998</v>
      </c>
      <c r="G120" s="5">
        <f t="shared" si="18"/>
        <v>1.2000000000000002</v>
      </c>
      <c r="H120" s="5">
        <f t="shared" si="13"/>
        <v>1.2000000000000002</v>
      </c>
      <c r="I120" s="6">
        <f t="shared" si="12"/>
        <v>3.0000000000000249E-2</v>
      </c>
    </row>
    <row r="121" spans="1:9" ht="14.45" x14ac:dyDescent="0.3">
      <c r="A121" s="4">
        <v>1.18</v>
      </c>
      <c r="B121" s="5">
        <v>0.02</v>
      </c>
      <c r="C121" s="5">
        <v>2.18E-2</v>
      </c>
      <c r="D121" s="5">
        <f t="shared" si="15"/>
        <v>4.1800000000000004E-2</v>
      </c>
      <c r="E121" s="5">
        <f t="shared" si="16"/>
        <v>4.9324E-2</v>
      </c>
      <c r="F121" s="5">
        <f t="shared" si="17"/>
        <v>1.2293239999999999</v>
      </c>
      <c r="G121" s="5">
        <f t="shared" si="18"/>
        <v>1.2000000000000002</v>
      </c>
      <c r="H121" s="5">
        <f t="shared" si="13"/>
        <v>1.2000000000000002</v>
      </c>
      <c r="I121" s="6">
        <f t="shared" si="12"/>
        <v>2.000000000000024E-2</v>
      </c>
    </row>
    <row r="122" spans="1:9" ht="14.45" x14ac:dyDescent="0.3">
      <c r="A122" s="4">
        <v>1.19</v>
      </c>
      <c r="B122" s="5">
        <v>0.02</v>
      </c>
      <c r="C122" s="5">
        <v>2.18E-2</v>
      </c>
      <c r="D122" s="5">
        <f t="shared" si="15"/>
        <v>4.1800000000000004E-2</v>
      </c>
      <c r="E122" s="5">
        <f t="shared" si="16"/>
        <v>4.9742000000000001E-2</v>
      </c>
      <c r="F122" s="5">
        <f t="shared" si="17"/>
        <v>1.2397419999999999</v>
      </c>
      <c r="G122" s="5">
        <f t="shared" si="18"/>
        <v>1.2000000000000002</v>
      </c>
      <c r="H122" s="5">
        <f t="shared" si="13"/>
        <v>1.2000000000000002</v>
      </c>
      <c r="I122" s="6">
        <f t="shared" si="12"/>
        <v>1.0000000000000231E-2</v>
      </c>
    </row>
    <row r="123" spans="1:9" ht="14.45" x14ac:dyDescent="0.3">
      <c r="A123" s="4">
        <v>1.2</v>
      </c>
      <c r="B123" s="5">
        <v>0.02</v>
      </c>
      <c r="C123" s="5">
        <v>2.18E-2</v>
      </c>
      <c r="D123" s="5">
        <f t="shared" si="15"/>
        <v>4.1800000000000004E-2</v>
      </c>
      <c r="E123" s="5">
        <f t="shared" si="16"/>
        <v>5.0160000000000003E-2</v>
      </c>
      <c r="F123" s="5">
        <f t="shared" si="17"/>
        <v>1.2501599999999999</v>
      </c>
      <c r="G123" s="5">
        <f t="shared" si="18"/>
        <v>1.25</v>
      </c>
      <c r="H123" s="5">
        <f t="shared" si="13"/>
        <v>1.25</v>
      </c>
      <c r="I123" s="6">
        <f t="shared" si="12"/>
        <v>5.0000000000000044E-2</v>
      </c>
    </row>
    <row r="124" spans="1:9" ht="14.45" x14ac:dyDescent="0.3">
      <c r="A124" s="4">
        <v>1.21</v>
      </c>
      <c r="B124" s="5">
        <v>0.02</v>
      </c>
      <c r="C124" s="5">
        <v>2.18E-2</v>
      </c>
      <c r="D124" s="5">
        <f t="shared" si="15"/>
        <v>4.1800000000000004E-2</v>
      </c>
      <c r="E124" s="5">
        <f t="shared" si="16"/>
        <v>5.0578000000000005E-2</v>
      </c>
      <c r="F124" s="5">
        <f t="shared" si="17"/>
        <v>1.260578</v>
      </c>
      <c r="G124" s="5">
        <f t="shared" si="18"/>
        <v>1.25</v>
      </c>
      <c r="H124" s="5">
        <f t="shared" si="13"/>
        <v>1.25</v>
      </c>
      <c r="I124" s="6">
        <f t="shared" si="12"/>
        <v>4.0000000000000036E-2</v>
      </c>
    </row>
    <row r="125" spans="1:9" ht="14.45" x14ac:dyDescent="0.3">
      <c r="A125" s="4">
        <v>1.22</v>
      </c>
      <c r="B125" s="5">
        <v>0.02</v>
      </c>
      <c r="C125" s="5">
        <v>2.18E-2</v>
      </c>
      <c r="D125" s="5">
        <f t="shared" si="15"/>
        <v>4.1800000000000004E-2</v>
      </c>
      <c r="E125" s="5">
        <f t="shared" si="16"/>
        <v>5.0996000000000007E-2</v>
      </c>
      <c r="F125" s="5">
        <f t="shared" si="17"/>
        <v>1.270996</v>
      </c>
      <c r="G125" s="5">
        <f t="shared" si="18"/>
        <v>1.25</v>
      </c>
      <c r="H125" s="5">
        <f t="shared" si="13"/>
        <v>1.25</v>
      </c>
      <c r="I125" s="6">
        <f t="shared" si="12"/>
        <v>3.0000000000000027E-2</v>
      </c>
    </row>
    <row r="126" spans="1:9" ht="14.45" x14ac:dyDescent="0.3">
      <c r="A126" s="4">
        <v>1.23</v>
      </c>
      <c r="B126" s="5">
        <v>0.02</v>
      </c>
      <c r="C126" s="5">
        <v>2.18E-2</v>
      </c>
      <c r="D126" s="5">
        <f t="shared" si="15"/>
        <v>4.1800000000000004E-2</v>
      </c>
      <c r="E126" s="5">
        <f t="shared" si="16"/>
        <v>5.1414000000000001E-2</v>
      </c>
      <c r="F126" s="5">
        <f t="shared" si="17"/>
        <v>1.2814140000000001</v>
      </c>
      <c r="G126" s="5">
        <f t="shared" si="18"/>
        <v>1.25</v>
      </c>
      <c r="H126" s="5">
        <f t="shared" si="13"/>
        <v>1.25</v>
      </c>
      <c r="I126" s="6">
        <f t="shared" si="12"/>
        <v>2.0000000000000018E-2</v>
      </c>
    </row>
    <row r="127" spans="1:9" ht="14.45" x14ac:dyDescent="0.3">
      <c r="A127" s="4">
        <v>1.24</v>
      </c>
      <c r="B127" s="5">
        <v>0.02</v>
      </c>
      <c r="C127" s="5">
        <v>2.18E-2</v>
      </c>
      <c r="D127" s="5">
        <f t="shared" si="15"/>
        <v>4.1800000000000004E-2</v>
      </c>
      <c r="E127" s="5">
        <f t="shared" si="16"/>
        <v>5.1832000000000003E-2</v>
      </c>
      <c r="F127" s="5">
        <f t="shared" si="17"/>
        <v>1.2918320000000001</v>
      </c>
      <c r="G127" s="5">
        <f t="shared" si="18"/>
        <v>1.25</v>
      </c>
      <c r="H127" s="5">
        <f t="shared" si="13"/>
        <v>1.25</v>
      </c>
      <c r="I127" s="6">
        <f t="shared" si="12"/>
        <v>1.0000000000000009E-2</v>
      </c>
    </row>
    <row r="128" spans="1:9" ht="14.45" x14ac:dyDescent="0.3">
      <c r="A128" s="4">
        <v>1.25</v>
      </c>
      <c r="B128" s="5">
        <v>0.02</v>
      </c>
      <c r="C128" s="5">
        <v>2.18E-2</v>
      </c>
      <c r="D128" s="5">
        <f t="shared" si="15"/>
        <v>4.1800000000000004E-2</v>
      </c>
      <c r="E128" s="5">
        <f t="shared" si="16"/>
        <v>5.2250000000000005E-2</v>
      </c>
      <c r="F128" s="5">
        <f t="shared" si="17"/>
        <v>1.3022499999999999</v>
      </c>
      <c r="G128" s="5">
        <f t="shared" si="18"/>
        <v>1.3</v>
      </c>
      <c r="H128" s="5">
        <f t="shared" si="13"/>
        <v>1.3</v>
      </c>
      <c r="I128" s="6">
        <f t="shared" si="12"/>
        <v>5.0000000000000044E-2</v>
      </c>
    </row>
    <row r="129" spans="1:9" ht="14.45" x14ac:dyDescent="0.3">
      <c r="A129" s="4">
        <v>1.26</v>
      </c>
      <c r="B129" s="5">
        <v>0.02</v>
      </c>
      <c r="C129" s="5">
        <v>2.18E-2</v>
      </c>
      <c r="D129" s="5">
        <f t="shared" si="15"/>
        <v>4.1800000000000004E-2</v>
      </c>
      <c r="E129" s="5">
        <f t="shared" si="16"/>
        <v>5.2668000000000006E-2</v>
      </c>
      <c r="F129" s="5">
        <f t="shared" si="17"/>
        <v>1.3126679999999999</v>
      </c>
      <c r="G129" s="5">
        <f t="shared" si="18"/>
        <v>1.3</v>
      </c>
      <c r="H129" s="5">
        <f t="shared" si="13"/>
        <v>1.3</v>
      </c>
      <c r="I129" s="6">
        <f t="shared" si="12"/>
        <v>4.0000000000000036E-2</v>
      </c>
    </row>
    <row r="130" spans="1:9" ht="14.45" x14ac:dyDescent="0.3">
      <c r="A130" s="4">
        <v>1.27</v>
      </c>
      <c r="B130" s="5">
        <v>0.02</v>
      </c>
      <c r="C130" s="5">
        <v>2.18E-2</v>
      </c>
      <c r="D130" s="5">
        <f t="shared" si="15"/>
        <v>4.1800000000000004E-2</v>
      </c>
      <c r="E130" s="5">
        <f t="shared" si="16"/>
        <v>5.3086000000000008E-2</v>
      </c>
      <c r="F130" s="5">
        <f t="shared" si="17"/>
        <v>1.323086</v>
      </c>
      <c r="G130" s="5">
        <f t="shared" si="18"/>
        <v>1.3</v>
      </c>
      <c r="H130" s="5">
        <f t="shared" si="13"/>
        <v>1.3</v>
      </c>
      <c r="I130" s="6">
        <f t="shared" ref="I130:I193" si="19">H130-A130</f>
        <v>3.0000000000000027E-2</v>
      </c>
    </row>
    <row r="131" spans="1:9" ht="14.45" x14ac:dyDescent="0.3">
      <c r="A131" s="4">
        <v>1.28</v>
      </c>
      <c r="B131" s="5">
        <v>0.02</v>
      </c>
      <c r="C131" s="5">
        <v>2.18E-2</v>
      </c>
      <c r="D131" s="5">
        <f t="shared" si="15"/>
        <v>4.1800000000000004E-2</v>
      </c>
      <c r="E131" s="5">
        <f t="shared" si="16"/>
        <v>5.3504000000000003E-2</v>
      </c>
      <c r="F131" s="5">
        <f t="shared" si="17"/>
        <v>1.333504</v>
      </c>
      <c r="G131" s="5">
        <f t="shared" si="18"/>
        <v>1.3</v>
      </c>
      <c r="H131" s="5">
        <f t="shared" si="13"/>
        <v>1.3</v>
      </c>
      <c r="I131" s="6">
        <f t="shared" si="19"/>
        <v>2.0000000000000018E-2</v>
      </c>
    </row>
    <row r="132" spans="1:9" ht="14.45" x14ac:dyDescent="0.3">
      <c r="A132" s="4">
        <v>1.29</v>
      </c>
      <c r="B132" s="5">
        <v>0.02</v>
      </c>
      <c r="C132" s="5">
        <v>2.18E-2</v>
      </c>
      <c r="D132" s="5">
        <f t="shared" si="15"/>
        <v>4.1800000000000004E-2</v>
      </c>
      <c r="E132" s="5">
        <f t="shared" si="16"/>
        <v>5.3922000000000005E-2</v>
      </c>
      <c r="F132" s="5">
        <f t="shared" si="17"/>
        <v>1.3439220000000001</v>
      </c>
      <c r="G132" s="5">
        <f t="shared" si="18"/>
        <v>1.3</v>
      </c>
      <c r="H132" s="5">
        <f t="shared" ref="H132:H195" si="20">IF((FLOOR(G132,0.05))&lt;A132,A132,(FLOOR(G132,0.05)))</f>
        <v>1.3</v>
      </c>
      <c r="I132" s="6">
        <f t="shared" si="19"/>
        <v>1.0000000000000009E-2</v>
      </c>
    </row>
    <row r="133" spans="1:9" ht="14.45" x14ac:dyDescent="0.3">
      <c r="A133" s="4">
        <v>1.3</v>
      </c>
      <c r="B133" s="5">
        <v>0.02</v>
      </c>
      <c r="C133" s="5">
        <v>2.18E-2</v>
      </c>
      <c r="D133" s="5">
        <f t="shared" si="15"/>
        <v>4.1800000000000004E-2</v>
      </c>
      <c r="E133" s="5">
        <f t="shared" si="16"/>
        <v>5.4340000000000006E-2</v>
      </c>
      <c r="F133" s="5">
        <f t="shared" si="17"/>
        <v>1.3543400000000001</v>
      </c>
      <c r="G133" s="5">
        <f t="shared" si="18"/>
        <v>1.35</v>
      </c>
      <c r="H133" s="5">
        <f t="shared" si="20"/>
        <v>1.35</v>
      </c>
      <c r="I133" s="6">
        <f t="shared" si="19"/>
        <v>5.0000000000000044E-2</v>
      </c>
    </row>
    <row r="134" spans="1:9" ht="14.45" x14ac:dyDescent="0.3">
      <c r="A134" s="4">
        <v>1.31</v>
      </c>
      <c r="B134" s="5">
        <v>0.02</v>
      </c>
      <c r="C134" s="5">
        <v>2.18E-2</v>
      </c>
      <c r="D134" s="5">
        <f t="shared" si="15"/>
        <v>4.1800000000000004E-2</v>
      </c>
      <c r="E134" s="5">
        <f t="shared" si="16"/>
        <v>5.4758000000000008E-2</v>
      </c>
      <c r="F134" s="5">
        <f t="shared" si="17"/>
        <v>1.3647580000000001</v>
      </c>
      <c r="G134" s="5">
        <f t="shared" si="18"/>
        <v>1.35</v>
      </c>
      <c r="H134" s="5">
        <f t="shared" si="20"/>
        <v>1.35</v>
      </c>
      <c r="I134" s="6">
        <f t="shared" si="19"/>
        <v>4.0000000000000036E-2</v>
      </c>
    </row>
    <row r="135" spans="1:9" ht="14.45" x14ac:dyDescent="0.3">
      <c r="A135" s="4">
        <v>1.32</v>
      </c>
      <c r="B135" s="5">
        <v>0.02</v>
      </c>
      <c r="C135" s="5">
        <v>2.18E-2</v>
      </c>
      <c r="D135" s="5">
        <f t="shared" si="15"/>
        <v>4.1800000000000004E-2</v>
      </c>
      <c r="E135" s="5">
        <f t="shared" si="16"/>
        <v>5.517600000000001E-2</v>
      </c>
      <c r="F135" s="5">
        <f t="shared" si="17"/>
        <v>1.3751760000000002</v>
      </c>
      <c r="G135" s="5">
        <f t="shared" si="18"/>
        <v>1.35</v>
      </c>
      <c r="H135" s="5">
        <f t="shared" si="20"/>
        <v>1.35</v>
      </c>
      <c r="I135" s="6">
        <f t="shared" si="19"/>
        <v>3.0000000000000027E-2</v>
      </c>
    </row>
    <row r="136" spans="1:9" ht="14.45" x14ac:dyDescent="0.3">
      <c r="A136" s="4">
        <v>1.33</v>
      </c>
      <c r="B136" s="5">
        <v>0.02</v>
      </c>
      <c r="C136" s="5">
        <v>2.18E-2</v>
      </c>
      <c r="D136" s="5">
        <f t="shared" si="15"/>
        <v>4.1800000000000004E-2</v>
      </c>
      <c r="E136" s="5">
        <f t="shared" si="16"/>
        <v>5.5594000000000011E-2</v>
      </c>
      <c r="F136" s="5">
        <f t="shared" si="17"/>
        <v>1.385594</v>
      </c>
      <c r="G136" s="5">
        <f t="shared" si="18"/>
        <v>1.35</v>
      </c>
      <c r="H136" s="5">
        <f t="shared" si="20"/>
        <v>1.35</v>
      </c>
      <c r="I136" s="6">
        <f t="shared" si="19"/>
        <v>2.0000000000000018E-2</v>
      </c>
    </row>
    <row r="137" spans="1:9" ht="14.45" x14ac:dyDescent="0.3">
      <c r="A137" s="4">
        <v>1.34</v>
      </c>
      <c r="B137" s="5">
        <v>0.02</v>
      </c>
      <c r="C137" s="5">
        <v>2.18E-2</v>
      </c>
      <c r="D137" s="5">
        <f t="shared" si="15"/>
        <v>4.1800000000000004E-2</v>
      </c>
      <c r="E137" s="5">
        <f t="shared" si="16"/>
        <v>5.6012000000000006E-2</v>
      </c>
      <c r="F137" s="5">
        <f t="shared" si="17"/>
        <v>1.396012</v>
      </c>
      <c r="G137" s="5">
        <f t="shared" si="18"/>
        <v>1.35</v>
      </c>
      <c r="H137" s="5">
        <f t="shared" si="20"/>
        <v>1.35</v>
      </c>
      <c r="I137" s="6">
        <f t="shared" si="19"/>
        <v>1.0000000000000009E-2</v>
      </c>
    </row>
    <row r="138" spans="1:9" ht="14.45" x14ac:dyDescent="0.3">
      <c r="A138" s="4">
        <v>1.35</v>
      </c>
      <c r="B138" s="5">
        <v>0.02</v>
      </c>
      <c r="C138" s="5">
        <v>2.18E-2</v>
      </c>
      <c r="D138" s="5">
        <f t="shared" si="15"/>
        <v>4.1800000000000004E-2</v>
      </c>
      <c r="E138" s="5">
        <f t="shared" si="16"/>
        <v>5.6430000000000008E-2</v>
      </c>
      <c r="F138" s="5">
        <f t="shared" si="17"/>
        <v>1.4064300000000001</v>
      </c>
      <c r="G138" s="5">
        <f t="shared" si="18"/>
        <v>1.4000000000000001</v>
      </c>
      <c r="H138" s="5">
        <f t="shared" si="20"/>
        <v>1.4000000000000001</v>
      </c>
      <c r="I138" s="6">
        <f t="shared" si="19"/>
        <v>5.0000000000000044E-2</v>
      </c>
    </row>
    <row r="139" spans="1:9" ht="14.45" x14ac:dyDescent="0.3">
      <c r="A139" s="4">
        <v>1.36</v>
      </c>
      <c r="B139" s="5">
        <v>0.02</v>
      </c>
      <c r="C139" s="5">
        <v>2.18E-2</v>
      </c>
      <c r="D139" s="5">
        <f t="shared" si="15"/>
        <v>4.1800000000000004E-2</v>
      </c>
      <c r="E139" s="5">
        <f t="shared" si="16"/>
        <v>5.684800000000001E-2</v>
      </c>
      <c r="F139" s="5">
        <f t="shared" si="17"/>
        <v>1.4168480000000001</v>
      </c>
      <c r="G139" s="5">
        <f t="shared" si="18"/>
        <v>1.4000000000000001</v>
      </c>
      <c r="H139" s="5">
        <f t="shared" si="20"/>
        <v>1.4000000000000001</v>
      </c>
      <c r="I139" s="6">
        <f t="shared" si="19"/>
        <v>4.0000000000000036E-2</v>
      </c>
    </row>
    <row r="140" spans="1:9" ht="14.45" x14ac:dyDescent="0.3">
      <c r="A140" s="4">
        <v>1.37</v>
      </c>
      <c r="B140" s="5">
        <v>0.02</v>
      </c>
      <c r="C140" s="5">
        <v>2.18E-2</v>
      </c>
      <c r="D140" s="5">
        <f t="shared" si="15"/>
        <v>4.1800000000000004E-2</v>
      </c>
      <c r="E140" s="5">
        <f t="shared" si="16"/>
        <v>5.7266000000000011E-2</v>
      </c>
      <c r="F140" s="5">
        <f t="shared" si="17"/>
        <v>1.4272660000000001</v>
      </c>
      <c r="G140" s="5">
        <f t="shared" si="18"/>
        <v>1.4000000000000001</v>
      </c>
      <c r="H140" s="5">
        <f t="shared" si="20"/>
        <v>1.4000000000000001</v>
      </c>
      <c r="I140" s="6">
        <f t="shared" si="19"/>
        <v>3.0000000000000027E-2</v>
      </c>
    </row>
    <row r="141" spans="1:9" ht="14.45" x14ac:dyDescent="0.3">
      <c r="A141" s="4">
        <v>1.38</v>
      </c>
      <c r="B141" s="5">
        <v>0.02</v>
      </c>
      <c r="C141" s="5">
        <v>2.18E-2</v>
      </c>
      <c r="D141" s="5">
        <f t="shared" si="15"/>
        <v>4.1800000000000004E-2</v>
      </c>
      <c r="E141" s="5">
        <f t="shared" si="16"/>
        <v>5.7683999999999999E-2</v>
      </c>
      <c r="F141" s="5">
        <f t="shared" si="17"/>
        <v>1.437684</v>
      </c>
      <c r="G141" s="5">
        <f t="shared" si="18"/>
        <v>1.4000000000000001</v>
      </c>
      <c r="H141" s="5">
        <f t="shared" si="20"/>
        <v>1.4000000000000001</v>
      </c>
      <c r="I141" s="6">
        <f t="shared" si="19"/>
        <v>2.000000000000024E-2</v>
      </c>
    </row>
    <row r="142" spans="1:9" ht="14.45" x14ac:dyDescent="0.3">
      <c r="A142" s="4">
        <v>1.39</v>
      </c>
      <c r="B142" s="5">
        <v>0.02</v>
      </c>
      <c r="C142" s="5">
        <v>2.18E-2</v>
      </c>
      <c r="D142" s="5">
        <f t="shared" si="15"/>
        <v>4.1800000000000004E-2</v>
      </c>
      <c r="E142" s="5">
        <f t="shared" si="16"/>
        <v>5.8102000000000001E-2</v>
      </c>
      <c r="F142" s="5">
        <f t="shared" si="17"/>
        <v>1.448102</v>
      </c>
      <c r="G142" s="5">
        <f t="shared" si="18"/>
        <v>1.4000000000000001</v>
      </c>
      <c r="H142" s="5">
        <f t="shared" si="20"/>
        <v>1.4000000000000001</v>
      </c>
      <c r="I142" s="6">
        <f t="shared" si="19"/>
        <v>1.0000000000000231E-2</v>
      </c>
    </row>
    <row r="143" spans="1:9" ht="14.45" x14ac:dyDescent="0.3">
      <c r="A143" s="4">
        <v>1.4</v>
      </c>
      <c r="B143" s="5">
        <v>0.02</v>
      </c>
      <c r="C143" s="5">
        <v>2.18E-2</v>
      </c>
      <c r="D143" s="5">
        <f t="shared" si="15"/>
        <v>4.1800000000000004E-2</v>
      </c>
      <c r="E143" s="5">
        <f t="shared" si="16"/>
        <v>5.8520000000000003E-2</v>
      </c>
      <c r="F143" s="5">
        <f t="shared" si="17"/>
        <v>1.4585199999999998</v>
      </c>
      <c r="G143" s="5">
        <f t="shared" si="18"/>
        <v>1.4500000000000002</v>
      </c>
      <c r="H143" s="5">
        <f t="shared" si="20"/>
        <v>1.4500000000000002</v>
      </c>
      <c r="I143" s="6">
        <f t="shared" si="19"/>
        <v>5.0000000000000266E-2</v>
      </c>
    </row>
    <row r="144" spans="1:9" ht="14.45" x14ac:dyDescent="0.3">
      <c r="A144" s="4">
        <v>1.41</v>
      </c>
      <c r="B144" s="5">
        <v>0.02</v>
      </c>
      <c r="C144" s="5">
        <v>2.18E-2</v>
      </c>
      <c r="D144" s="5">
        <f t="shared" si="15"/>
        <v>4.1800000000000004E-2</v>
      </c>
      <c r="E144" s="5">
        <f t="shared" si="16"/>
        <v>5.8938000000000004E-2</v>
      </c>
      <c r="F144" s="5">
        <f t="shared" si="17"/>
        <v>1.4689379999999999</v>
      </c>
      <c r="G144" s="5">
        <f t="shared" si="18"/>
        <v>1.4500000000000002</v>
      </c>
      <c r="H144" s="5">
        <f t="shared" si="20"/>
        <v>1.4500000000000002</v>
      </c>
      <c r="I144" s="6">
        <f t="shared" si="19"/>
        <v>4.0000000000000258E-2</v>
      </c>
    </row>
    <row r="145" spans="1:9" ht="14.45" x14ac:dyDescent="0.3">
      <c r="A145" s="4">
        <v>1.42</v>
      </c>
      <c r="B145" s="5">
        <v>0.02</v>
      </c>
      <c r="C145" s="5">
        <v>2.18E-2</v>
      </c>
      <c r="D145" s="5">
        <f t="shared" si="15"/>
        <v>4.1800000000000004E-2</v>
      </c>
      <c r="E145" s="5">
        <f t="shared" si="16"/>
        <v>5.9355999999999999E-2</v>
      </c>
      <c r="F145" s="5">
        <f t="shared" si="17"/>
        <v>1.4793559999999999</v>
      </c>
      <c r="G145" s="5">
        <f t="shared" si="18"/>
        <v>1.4500000000000002</v>
      </c>
      <c r="H145" s="5">
        <f t="shared" si="20"/>
        <v>1.4500000000000002</v>
      </c>
      <c r="I145" s="6">
        <f t="shared" si="19"/>
        <v>3.0000000000000249E-2</v>
      </c>
    </row>
    <row r="146" spans="1:9" ht="14.45" x14ac:dyDescent="0.3">
      <c r="A146" s="4">
        <v>1.43</v>
      </c>
      <c r="B146" s="5">
        <v>0.02</v>
      </c>
      <c r="C146" s="5">
        <v>2.18E-2</v>
      </c>
      <c r="D146" s="5">
        <f t="shared" si="15"/>
        <v>4.1800000000000004E-2</v>
      </c>
      <c r="E146" s="5">
        <f t="shared" si="16"/>
        <v>5.9774000000000001E-2</v>
      </c>
      <c r="F146" s="5">
        <f t="shared" si="17"/>
        <v>1.4897739999999999</v>
      </c>
      <c r="G146" s="5">
        <f t="shared" si="18"/>
        <v>1.4500000000000002</v>
      </c>
      <c r="H146" s="5">
        <f t="shared" si="20"/>
        <v>1.4500000000000002</v>
      </c>
      <c r="I146" s="6">
        <f t="shared" si="19"/>
        <v>2.000000000000024E-2</v>
      </c>
    </row>
    <row r="147" spans="1:9" ht="14.45" x14ac:dyDescent="0.3">
      <c r="A147" s="4">
        <v>1.44</v>
      </c>
      <c r="B147" s="5">
        <v>0.02</v>
      </c>
      <c r="C147" s="5">
        <v>2.18E-2</v>
      </c>
      <c r="D147" s="5">
        <f t="shared" si="15"/>
        <v>4.1800000000000004E-2</v>
      </c>
      <c r="E147" s="5">
        <f t="shared" si="16"/>
        <v>6.0192000000000002E-2</v>
      </c>
      <c r="F147" s="5">
        <f t="shared" si="17"/>
        <v>1.500192</v>
      </c>
      <c r="G147" s="5">
        <f t="shared" si="18"/>
        <v>1.5</v>
      </c>
      <c r="H147" s="5">
        <f t="shared" si="20"/>
        <v>1.5</v>
      </c>
      <c r="I147" s="6">
        <f t="shared" si="19"/>
        <v>6.0000000000000053E-2</v>
      </c>
    </row>
    <row r="148" spans="1:9" ht="14.45" x14ac:dyDescent="0.3">
      <c r="A148" s="4">
        <v>1.45</v>
      </c>
      <c r="B148" s="5">
        <v>0.02</v>
      </c>
      <c r="C148" s="5">
        <v>2.18E-2</v>
      </c>
      <c r="D148" s="5">
        <f t="shared" si="15"/>
        <v>4.1800000000000004E-2</v>
      </c>
      <c r="E148" s="5">
        <f t="shared" si="16"/>
        <v>6.0610000000000004E-2</v>
      </c>
      <c r="F148" s="5">
        <f t="shared" si="17"/>
        <v>1.51061</v>
      </c>
      <c r="G148" s="5">
        <f t="shared" si="18"/>
        <v>1.5</v>
      </c>
      <c r="H148" s="5">
        <f t="shared" si="20"/>
        <v>1.5</v>
      </c>
      <c r="I148" s="6">
        <f t="shared" si="19"/>
        <v>5.0000000000000044E-2</v>
      </c>
    </row>
    <row r="149" spans="1:9" ht="14.45" x14ac:dyDescent="0.3">
      <c r="A149" s="4">
        <v>1.46</v>
      </c>
      <c r="B149" s="5">
        <v>0.02</v>
      </c>
      <c r="C149" s="5">
        <v>2.18E-2</v>
      </c>
      <c r="D149" s="5">
        <f t="shared" si="15"/>
        <v>4.1800000000000004E-2</v>
      </c>
      <c r="E149" s="5">
        <f t="shared" si="16"/>
        <v>6.1028000000000006E-2</v>
      </c>
      <c r="F149" s="5">
        <f t="shared" si="17"/>
        <v>1.521028</v>
      </c>
      <c r="G149" s="5">
        <f t="shared" si="18"/>
        <v>1.5</v>
      </c>
      <c r="H149" s="5">
        <f t="shared" si="20"/>
        <v>1.5</v>
      </c>
      <c r="I149" s="6">
        <f t="shared" si="19"/>
        <v>4.0000000000000036E-2</v>
      </c>
    </row>
    <row r="150" spans="1:9" ht="14.45" x14ac:dyDescent="0.3">
      <c r="A150" s="4">
        <v>1.47</v>
      </c>
      <c r="B150" s="5">
        <v>0.02</v>
      </c>
      <c r="C150" s="5">
        <v>2.18E-2</v>
      </c>
      <c r="D150" s="5">
        <f t="shared" si="15"/>
        <v>4.1800000000000004E-2</v>
      </c>
      <c r="E150" s="5">
        <f t="shared" si="16"/>
        <v>6.1446000000000008E-2</v>
      </c>
      <c r="F150" s="5">
        <f t="shared" si="17"/>
        <v>1.5314460000000001</v>
      </c>
      <c r="G150" s="5">
        <f t="shared" si="18"/>
        <v>1.5</v>
      </c>
      <c r="H150" s="5">
        <f t="shared" si="20"/>
        <v>1.5</v>
      </c>
      <c r="I150" s="6">
        <f t="shared" si="19"/>
        <v>3.0000000000000027E-2</v>
      </c>
    </row>
    <row r="151" spans="1:9" ht="14.45" x14ac:dyDescent="0.3">
      <c r="A151" s="4">
        <v>1.48</v>
      </c>
      <c r="B151" s="5">
        <v>0.02</v>
      </c>
      <c r="C151" s="5">
        <v>2.18E-2</v>
      </c>
      <c r="D151" s="5">
        <f t="shared" si="15"/>
        <v>4.1800000000000004E-2</v>
      </c>
      <c r="E151" s="5">
        <f t="shared" si="16"/>
        <v>6.1864000000000002E-2</v>
      </c>
      <c r="F151" s="5">
        <f t="shared" si="17"/>
        <v>1.5418639999999999</v>
      </c>
      <c r="G151" s="5">
        <f t="shared" si="18"/>
        <v>1.5</v>
      </c>
      <c r="H151" s="5">
        <f t="shared" si="20"/>
        <v>1.5</v>
      </c>
      <c r="I151" s="6">
        <f t="shared" si="19"/>
        <v>2.0000000000000018E-2</v>
      </c>
    </row>
    <row r="152" spans="1:9" ht="14.45" x14ac:dyDescent="0.3">
      <c r="A152" s="4">
        <v>1.49</v>
      </c>
      <c r="B152" s="5">
        <v>0.02</v>
      </c>
      <c r="C152" s="5">
        <v>2.18E-2</v>
      </c>
      <c r="D152" s="5">
        <f t="shared" si="15"/>
        <v>4.1800000000000004E-2</v>
      </c>
      <c r="E152" s="5">
        <f t="shared" si="16"/>
        <v>6.2282000000000004E-2</v>
      </c>
      <c r="F152" s="5">
        <f t="shared" si="17"/>
        <v>1.5522819999999999</v>
      </c>
      <c r="G152" s="5">
        <f t="shared" si="18"/>
        <v>1.55</v>
      </c>
      <c r="H152" s="5">
        <f t="shared" si="20"/>
        <v>1.55</v>
      </c>
      <c r="I152" s="6">
        <f t="shared" si="19"/>
        <v>6.0000000000000053E-2</v>
      </c>
    </row>
    <row r="153" spans="1:9" ht="14.45" x14ac:dyDescent="0.3">
      <c r="A153" s="4">
        <v>1.5</v>
      </c>
      <c r="B153" s="5">
        <v>0.02</v>
      </c>
      <c r="C153" s="5">
        <v>2.18E-2</v>
      </c>
      <c r="D153" s="5">
        <f t="shared" si="15"/>
        <v>4.1800000000000004E-2</v>
      </c>
      <c r="E153" s="5">
        <f t="shared" si="16"/>
        <v>6.2700000000000006E-2</v>
      </c>
      <c r="F153" s="5">
        <f t="shared" si="17"/>
        <v>1.5627</v>
      </c>
      <c r="G153" s="5">
        <f t="shared" si="18"/>
        <v>1.55</v>
      </c>
      <c r="H153" s="5">
        <f t="shared" si="20"/>
        <v>1.55</v>
      </c>
      <c r="I153" s="6">
        <f t="shared" si="19"/>
        <v>5.0000000000000044E-2</v>
      </c>
    </row>
    <row r="154" spans="1:9" ht="14.45" x14ac:dyDescent="0.3">
      <c r="A154" s="4">
        <v>1.51</v>
      </c>
      <c r="B154" s="5">
        <v>0.02</v>
      </c>
      <c r="C154" s="5">
        <v>2.18E-2</v>
      </c>
      <c r="D154" s="5">
        <f t="shared" si="15"/>
        <v>4.1800000000000004E-2</v>
      </c>
      <c r="E154" s="5">
        <f t="shared" si="16"/>
        <v>6.3118000000000007E-2</v>
      </c>
      <c r="F154" s="5">
        <f t="shared" si="17"/>
        <v>1.573118</v>
      </c>
      <c r="G154" s="5">
        <f t="shared" si="18"/>
        <v>1.55</v>
      </c>
      <c r="H154" s="5">
        <f t="shared" si="20"/>
        <v>1.55</v>
      </c>
      <c r="I154" s="6">
        <f t="shared" si="19"/>
        <v>4.0000000000000036E-2</v>
      </c>
    </row>
    <row r="155" spans="1:9" ht="14.45" x14ac:dyDescent="0.3">
      <c r="A155" s="4">
        <v>1.52</v>
      </c>
      <c r="B155" s="5">
        <v>0.02</v>
      </c>
      <c r="C155" s="5">
        <v>2.18E-2</v>
      </c>
      <c r="D155" s="5">
        <f t="shared" si="15"/>
        <v>4.1800000000000004E-2</v>
      </c>
      <c r="E155" s="5">
        <f t="shared" si="16"/>
        <v>6.3536000000000009E-2</v>
      </c>
      <c r="F155" s="5">
        <f t="shared" si="17"/>
        <v>1.5835360000000001</v>
      </c>
      <c r="G155" s="5">
        <f t="shared" si="18"/>
        <v>1.55</v>
      </c>
      <c r="H155" s="5">
        <f t="shared" si="20"/>
        <v>1.55</v>
      </c>
      <c r="I155" s="6">
        <f t="shared" si="19"/>
        <v>3.0000000000000027E-2</v>
      </c>
    </row>
    <row r="156" spans="1:9" ht="14.45" x14ac:dyDescent="0.3">
      <c r="A156" s="4">
        <v>1.53</v>
      </c>
      <c r="B156" s="5">
        <v>0.02</v>
      </c>
      <c r="C156" s="5">
        <v>2.18E-2</v>
      </c>
      <c r="D156" s="5">
        <f t="shared" si="15"/>
        <v>4.1800000000000004E-2</v>
      </c>
      <c r="E156" s="5">
        <f t="shared" si="16"/>
        <v>6.3954000000000011E-2</v>
      </c>
      <c r="F156" s="5">
        <f t="shared" si="17"/>
        <v>1.5939540000000001</v>
      </c>
      <c r="G156" s="5">
        <f t="shared" si="18"/>
        <v>1.55</v>
      </c>
      <c r="H156" s="5">
        <f t="shared" si="20"/>
        <v>1.55</v>
      </c>
      <c r="I156" s="6">
        <f t="shared" si="19"/>
        <v>2.0000000000000018E-2</v>
      </c>
    </row>
    <row r="157" spans="1:9" ht="14.45" x14ac:dyDescent="0.3">
      <c r="A157" s="4">
        <v>1.54</v>
      </c>
      <c r="B157" s="5">
        <v>0.02</v>
      </c>
      <c r="C157" s="5">
        <v>2.18E-2</v>
      </c>
      <c r="D157" s="5">
        <f t="shared" si="15"/>
        <v>4.1800000000000004E-2</v>
      </c>
      <c r="E157" s="5">
        <f t="shared" si="16"/>
        <v>6.4372000000000013E-2</v>
      </c>
      <c r="F157" s="5">
        <f t="shared" si="17"/>
        <v>1.6043720000000001</v>
      </c>
      <c r="G157" s="5">
        <f t="shared" si="18"/>
        <v>1.6</v>
      </c>
      <c r="H157" s="5">
        <f t="shared" si="20"/>
        <v>1.6</v>
      </c>
      <c r="I157" s="6">
        <f t="shared" si="19"/>
        <v>6.0000000000000053E-2</v>
      </c>
    </row>
    <row r="158" spans="1:9" ht="14.45" x14ac:dyDescent="0.3">
      <c r="A158" s="4">
        <v>1.55</v>
      </c>
      <c r="B158" s="5">
        <v>0.02</v>
      </c>
      <c r="C158" s="5">
        <v>2.18E-2</v>
      </c>
      <c r="D158" s="5">
        <f t="shared" si="15"/>
        <v>4.1800000000000004E-2</v>
      </c>
      <c r="E158" s="5">
        <f t="shared" si="16"/>
        <v>6.4790000000000014E-2</v>
      </c>
      <c r="F158" s="5">
        <f t="shared" si="17"/>
        <v>1.6147900000000002</v>
      </c>
      <c r="G158" s="5">
        <f t="shared" si="18"/>
        <v>1.6</v>
      </c>
      <c r="H158" s="5">
        <f t="shared" si="20"/>
        <v>1.6</v>
      </c>
      <c r="I158" s="6">
        <f t="shared" si="19"/>
        <v>5.0000000000000044E-2</v>
      </c>
    </row>
    <row r="159" spans="1:9" s="24" customFormat="1" ht="14.45" x14ac:dyDescent="0.3">
      <c r="A159" s="22">
        <v>1.56</v>
      </c>
      <c r="B159" s="18">
        <v>0.02</v>
      </c>
      <c r="C159" s="18">
        <v>2.18E-2</v>
      </c>
      <c r="D159" s="18">
        <f t="shared" si="15"/>
        <v>4.1800000000000004E-2</v>
      </c>
      <c r="E159" s="18">
        <f t="shared" si="16"/>
        <v>6.5208000000000002E-2</v>
      </c>
      <c r="F159" s="18">
        <f t="shared" si="17"/>
        <v>1.625208</v>
      </c>
      <c r="G159" s="18">
        <f t="shared" si="18"/>
        <v>1.6</v>
      </c>
      <c r="H159" s="5">
        <f t="shared" si="20"/>
        <v>1.6</v>
      </c>
      <c r="I159" s="23">
        <f t="shared" si="19"/>
        <v>4.0000000000000036E-2</v>
      </c>
    </row>
    <row r="160" spans="1:9" ht="14.45" x14ac:dyDescent="0.3">
      <c r="A160" s="4">
        <v>1.57</v>
      </c>
      <c r="B160" s="5">
        <v>0.02</v>
      </c>
      <c r="C160" s="5">
        <v>2.18E-2</v>
      </c>
      <c r="D160" s="5">
        <f t="shared" si="15"/>
        <v>4.1800000000000004E-2</v>
      </c>
      <c r="E160" s="5">
        <f t="shared" si="16"/>
        <v>6.5626000000000004E-2</v>
      </c>
      <c r="F160" s="5">
        <f t="shared" si="17"/>
        <v>1.635626</v>
      </c>
      <c r="G160" s="5">
        <f t="shared" si="18"/>
        <v>1.6</v>
      </c>
      <c r="H160" s="5">
        <f t="shared" si="20"/>
        <v>1.6</v>
      </c>
      <c r="I160" s="6">
        <f t="shared" si="19"/>
        <v>3.0000000000000027E-2</v>
      </c>
    </row>
    <row r="161" spans="1:9" ht="14.45" x14ac:dyDescent="0.3">
      <c r="A161" s="4">
        <v>1.58</v>
      </c>
      <c r="B161" s="5">
        <v>0.02</v>
      </c>
      <c r="C161" s="5">
        <v>2.18E-2</v>
      </c>
      <c r="D161" s="5">
        <f t="shared" si="15"/>
        <v>4.1800000000000004E-2</v>
      </c>
      <c r="E161" s="5">
        <f t="shared" si="16"/>
        <v>6.6044000000000005E-2</v>
      </c>
      <c r="F161" s="5">
        <f t="shared" si="17"/>
        <v>1.6460440000000001</v>
      </c>
      <c r="G161" s="5">
        <f t="shared" si="18"/>
        <v>1.6</v>
      </c>
      <c r="H161" s="5">
        <f t="shared" si="20"/>
        <v>1.6</v>
      </c>
      <c r="I161" s="6">
        <f t="shared" si="19"/>
        <v>2.0000000000000018E-2</v>
      </c>
    </row>
    <row r="162" spans="1:9" ht="14.45" x14ac:dyDescent="0.3">
      <c r="A162" s="4">
        <v>1.59</v>
      </c>
      <c r="B162" s="5">
        <v>0.02</v>
      </c>
      <c r="C162" s="5">
        <v>2.18E-2</v>
      </c>
      <c r="D162" s="5">
        <f t="shared" si="15"/>
        <v>4.1800000000000004E-2</v>
      </c>
      <c r="E162" s="5">
        <f t="shared" si="16"/>
        <v>6.6462000000000007E-2</v>
      </c>
      <c r="F162" s="5">
        <f t="shared" si="17"/>
        <v>1.6564620000000001</v>
      </c>
      <c r="G162" s="5">
        <f t="shared" si="18"/>
        <v>1.6500000000000001</v>
      </c>
      <c r="H162" s="5">
        <f t="shared" si="20"/>
        <v>1.6500000000000001</v>
      </c>
      <c r="I162" s="6">
        <f t="shared" si="19"/>
        <v>6.0000000000000053E-2</v>
      </c>
    </row>
    <row r="163" spans="1:9" ht="14.45" x14ac:dyDescent="0.3">
      <c r="A163" s="4">
        <v>1.6</v>
      </c>
      <c r="B163" s="5">
        <v>0.02</v>
      </c>
      <c r="C163" s="5">
        <v>2.18E-2</v>
      </c>
      <c r="D163" s="5">
        <f t="shared" si="15"/>
        <v>4.1800000000000004E-2</v>
      </c>
      <c r="E163" s="5">
        <f t="shared" si="16"/>
        <v>6.6880000000000009E-2</v>
      </c>
      <c r="F163" s="5">
        <f t="shared" si="17"/>
        <v>1.6668800000000001</v>
      </c>
      <c r="G163" s="5">
        <f t="shared" si="18"/>
        <v>1.6500000000000001</v>
      </c>
      <c r="H163" s="5">
        <f t="shared" si="20"/>
        <v>1.6500000000000001</v>
      </c>
      <c r="I163" s="6">
        <f t="shared" si="19"/>
        <v>5.0000000000000044E-2</v>
      </c>
    </row>
    <row r="164" spans="1:9" ht="14.45" x14ac:dyDescent="0.3">
      <c r="A164" s="4">
        <v>1.61</v>
      </c>
      <c r="B164" s="5">
        <v>0.02</v>
      </c>
      <c r="C164" s="5">
        <v>2.18E-2</v>
      </c>
      <c r="D164" s="5">
        <f t="shared" si="15"/>
        <v>4.1800000000000004E-2</v>
      </c>
      <c r="E164" s="5">
        <f t="shared" si="16"/>
        <v>6.7298000000000011E-2</v>
      </c>
      <c r="F164" s="5">
        <f t="shared" si="17"/>
        <v>1.6772980000000002</v>
      </c>
      <c r="G164" s="5">
        <f t="shared" si="18"/>
        <v>1.6500000000000001</v>
      </c>
      <c r="H164" s="5">
        <f t="shared" si="20"/>
        <v>1.6500000000000001</v>
      </c>
      <c r="I164" s="6">
        <f t="shared" si="19"/>
        <v>4.0000000000000036E-2</v>
      </c>
    </row>
    <row r="165" spans="1:9" ht="14.45" x14ac:dyDescent="0.3">
      <c r="A165" s="4">
        <v>1.62</v>
      </c>
      <c r="B165" s="5">
        <v>0.02</v>
      </c>
      <c r="C165" s="5">
        <v>2.18E-2</v>
      </c>
      <c r="D165" s="5">
        <f t="shared" si="15"/>
        <v>4.1800000000000004E-2</v>
      </c>
      <c r="E165" s="5">
        <f t="shared" si="16"/>
        <v>6.7716000000000012E-2</v>
      </c>
      <c r="F165" s="5">
        <f t="shared" si="17"/>
        <v>1.6877160000000002</v>
      </c>
      <c r="G165" s="5">
        <f t="shared" si="18"/>
        <v>1.6500000000000001</v>
      </c>
      <c r="H165" s="5">
        <f t="shared" si="20"/>
        <v>1.6500000000000001</v>
      </c>
      <c r="I165" s="6">
        <f t="shared" si="19"/>
        <v>3.0000000000000027E-2</v>
      </c>
    </row>
    <row r="166" spans="1:9" ht="14.45" x14ac:dyDescent="0.3">
      <c r="A166" s="4">
        <v>1.63</v>
      </c>
      <c r="B166" s="5">
        <v>0.02</v>
      </c>
      <c r="C166" s="5">
        <v>2.18E-2</v>
      </c>
      <c r="D166" s="5">
        <f t="shared" si="15"/>
        <v>4.1800000000000004E-2</v>
      </c>
      <c r="E166" s="5">
        <f t="shared" si="16"/>
        <v>6.8134E-2</v>
      </c>
      <c r="F166" s="5">
        <f t="shared" si="17"/>
        <v>1.6981339999999998</v>
      </c>
      <c r="G166" s="5">
        <f t="shared" si="18"/>
        <v>1.6500000000000001</v>
      </c>
      <c r="H166" s="5">
        <f t="shared" si="20"/>
        <v>1.6500000000000001</v>
      </c>
      <c r="I166" s="6">
        <f t="shared" si="19"/>
        <v>2.000000000000024E-2</v>
      </c>
    </row>
    <row r="167" spans="1:9" ht="14.45" x14ac:dyDescent="0.3">
      <c r="A167" s="4">
        <v>1.64</v>
      </c>
      <c r="B167" s="5">
        <v>0.02</v>
      </c>
      <c r="C167" s="5">
        <v>2.18E-2</v>
      </c>
      <c r="D167" s="5">
        <f t="shared" si="15"/>
        <v>4.1800000000000004E-2</v>
      </c>
      <c r="E167" s="5">
        <f t="shared" si="16"/>
        <v>6.8552000000000002E-2</v>
      </c>
      <c r="F167" s="5">
        <f t="shared" si="17"/>
        <v>1.7085519999999998</v>
      </c>
      <c r="G167" s="5">
        <f t="shared" si="18"/>
        <v>1.7000000000000002</v>
      </c>
      <c r="H167" s="5">
        <f t="shared" si="20"/>
        <v>1.7000000000000002</v>
      </c>
      <c r="I167" s="6">
        <f t="shared" si="19"/>
        <v>6.0000000000000275E-2</v>
      </c>
    </row>
    <row r="168" spans="1:9" ht="14.45" x14ac:dyDescent="0.3">
      <c r="A168" s="4">
        <v>1.65</v>
      </c>
      <c r="B168" s="5">
        <v>0.02</v>
      </c>
      <c r="C168" s="5">
        <v>2.18E-2</v>
      </c>
      <c r="D168" s="5">
        <f t="shared" si="15"/>
        <v>4.1800000000000004E-2</v>
      </c>
      <c r="E168" s="5">
        <f t="shared" si="16"/>
        <v>6.8970000000000004E-2</v>
      </c>
      <c r="F168" s="5">
        <f t="shared" si="17"/>
        <v>1.7189699999999999</v>
      </c>
      <c r="G168" s="5">
        <f t="shared" si="18"/>
        <v>1.7000000000000002</v>
      </c>
      <c r="H168" s="5">
        <f t="shared" si="20"/>
        <v>1.7000000000000002</v>
      </c>
      <c r="I168" s="6">
        <f t="shared" si="19"/>
        <v>5.0000000000000266E-2</v>
      </c>
    </row>
    <row r="169" spans="1:9" ht="14.45" x14ac:dyDescent="0.3">
      <c r="A169" s="4">
        <v>1.66</v>
      </c>
      <c r="B169" s="5">
        <v>0.02</v>
      </c>
      <c r="C169" s="5">
        <v>2.18E-2</v>
      </c>
      <c r="D169" s="5">
        <f t="shared" si="15"/>
        <v>4.1800000000000004E-2</v>
      </c>
      <c r="E169" s="5">
        <f t="shared" si="16"/>
        <v>6.9388000000000005E-2</v>
      </c>
      <c r="F169" s="5">
        <f t="shared" si="17"/>
        <v>1.7293879999999999</v>
      </c>
      <c r="G169" s="5">
        <f t="shared" si="18"/>
        <v>1.7000000000000002</v>
      </c>
      <c r="H169" s="5">
        <f t="shared" si="20"/>
        <v>1.7000000000000002</v>
      </c>
      <c r="I169" s="6">
        <f t="shared" si="19"/>
        <v>4.0000000000000258E-2</v>
      </c>
    </row>
    <row r="170" spans="1:9" ht="14.45" x14ac:dyDescent="0.3">
      <c r="A170" s="4">
        <v>1.67</v>
      </c>
      <c r="B170" s="5">
        <v>0.02</v>
      </c>
      <c r="C170" s="5">
        <v>2.18E-2</v>
      </c>
      <c r="D170" s="5">
        <f t="shared" si="15"/>
        <v>4.1800000000000004E-2</v>
      </c>
      <c r="E170" s="5">
        <f t="shared" si="16"/>
        <v>6.9806000000000007E-2</v>
      </c>
      <c r="F170" s="5">
        <f t="shared" si="17"/>
        <v>1.739806</v>
      </c>
      <c r="G170" s="5">
        <f t="shared" si="18"/>
        <v>1.7000000000000002</v>
      </c>
      <c r="H170" s="5">
        <f t="shared" si="20"/>
        <v>1.7000000000000002</v>
      </c>
      <c r="I170" s="6">
        <f t="shared" si="19"/>
        <v>3.0000000000000249E-2</v>
      </c>
    </row>
    <row r="171" spans="1:9" ht="14.45" x14ac:dyDescent="0.3">
      <c r="A171" s="4">
        <v>1.68</v>
      </c>
      <c r="B171" s="5">
        <v>0.02</v>
      </c>
      <c r="C171" s="5">
        <v>2.18E-2</v>
      </c>
      <c r="D171" s="5">
        <f t="shared" si="15"/>
        <v>4.1800000000000004E-2</v>
      </c>
      <c r="E171" s="5">
        <f t="shared" si="16"/>
        <v>7.0224000000000009E-2</v>
      </c>
      <c r="F171" s="5">
        <f t="shared" si="17"/>
        <v>1.750224</v>
      </c>
      <c r="G171" s="5">
        <f t="shared" si="18"/>
        <v>1.75</v>
      </c>
      <c r="H171" s="5">
        <f t="shared" si="20"/>
        <v>1.75</v>
      </c>
      <c r="I171" s="6">
        <f t="shared" si="19"/>
        <v>7.0000000000000062E-2</v>
      </c>
    </row>
    <row r="172" spans="1:9" ht="14.45" x14ac:dyDescent="0.3">
      <c r="A172" s="4">
        <v>1.69</v>
      </c>
      <c r="B172" s="5">
        <v>0.02</v>
      </c>
      <c r="C172" s="5">
        <v>2.18E-2</v>
      </c>
      <c r="D172" s="5">
        <f t="shared" si="15"/>
        <v>4.1800000000000004E-2</v>
      </c>
      <c r="E172" s="5">
        <f t="shared" si="16"/>
        <v>7.064200000000001E-2</v>
      </c>
      <c r="F172" s="5">
        <f t="shared" si="17"/>
        <v>1.760642</v>
      </c>
      <c r="G172" s="5">
        <f t="shared" si="18"/>
        <v>1.75</v>
      </c>
      <c r="H172" s="5">
        <f t="shared" si="20"/>
        <v>1.75</v>
      </c>
      <c r="I172" s="6">
        <f t="shared" si="19"/>
        <v>6.0000000000000053E-2</v>
      </c>
    </row>
    <row r="173" spans="1:9" ht="14.45" x14ac:dyDescent="0.3">
      <c r="A173" s="4">
        <v>1.7</v>
      </c>
      <c r="B173" s="5">
        <v>0.02</v>
      </c>
      <c r="C173" s="5">
        <v>2.18E-2</v>
      </c>
      <c r="D173" s="5">
        <f t="shared" si="15"/>
        <v>4.1800000000000004E-2</v>
      </c>
      <c r="E173" s="5">
        <f t="shared" si="16"/>
        <v>7.1059999999999998E-2</v>
      </c>
      <c r="F173" s="5">
        <f t="shared" si="17"/>
        <v>1.7710599999999999</v>
      </c>
      <c r="G173" s="5">
        <f t="shared" si="18"/>
        <v>1.75</v>
      </c>
      <c r="H173" s="5">
        <f t="shared" si="20"/>
        <v>1.75</v>
      </c>
      <c r="I173" s="6">
        <f t="shared" si="19"/>
        <v>5.0000000000000044E-2</v>
      </c>
    </row>
    <row r="174" spans="1:9" ht="14.45" x14ac:dyDescent="0.3">
      <c r="A174" s="4">
        <v>1.71</v>
      </c>
      <c r="B174" s="5">
        <v>0.02</v>
      </c>
      <c r="C174" s="5">
        <v>2.18E-2</v>
      </c>
      <c r="D174" s="5">
        <f t="shared" si="15"/>
        <v>4.1800000000000004E-2</v>
      </c>
      <c r="E174" s="5">
        <f t="shared" si="16"/>
        <v>7.1478E-2</v>
      </c>
      <c r="F174" s="5">
        <f t="shared" si="17"/>
        <v>1.7814779999999999</v>
      </c>
      <c r="G174" s="5">
        <f t="shared" si="18"/>
        <v>1.75</v>
      </c>
      <c r="H174" s="5">
        <f t="shared" si="20"/>
        <v>1.75</v>
      </c>
      <c r="I174" s="6">
        <f t="shared" si="19"/>
        <v>4.0000000000000036E-2</v>
      </c>
    </row>
    <row r="175" spans="1:9" ht="14.45" x14ac:dyDescent="0.3">
      <c r="A175" s="4">
        <v>1.72</v>
      </c>
      <c r="B175" s="5">
        <v>0.02</v>
      </c>
      <c r="C175" s="5">
        <v>2.18E-2</v>
      </c>
      <c r="D175" s="5">
        <f t="shared" si="15"/>
        <v>4.1800000000000004E-2</v>
      </c>
      <c r="E175" s="5">
        <f t="shared" si="16"/>
        <v>7.1896000000000002E-2</v>
      </c>
      <c r="F175" s="5">
        <f t="shared" si="17"/>
        <v>1.7918959999999999</v>
      </c>
      <c r="G175" s="5">
        <f t="shared" si="18"/>
        <v>1.75</v>
      </c>
      <c r="H175" s="5">
        <f t="shared" si="20"/>
        <v>1.75</v>
      </c>
      <c r="I175" s="6">
        <f t="shared" si="19"/>
        <v>3.0000000000000027E-2</v>
      </c>
    </row>
    <row r="176" spans="1:9" ht="14.45" x14ac:dyDescent="0.3">
      <c r="A176" s="4">
        <v>1.73</v>
      </c>
      <c r="B176" s="5">
        <v>0.02</v>
      </c>
      <c r="C176" s="5">
        <v>2.18E-2</v>
      </c>
      <c r="D176" s="5">
        <f t="shared" si="15"/>
        <v>4.1800000000000004E-2</v>
      </c>
      <c r="E176" s="5">
        <f t="shared" si="16"/>
        <v>7.2314000000000003E-2</v>
      </c>
      <c r="F176" s="5">
        <f t="shared" si="17"/>
        <v>1.802314</v>
      </c>
      <c r="G176" s="5">
        <f t="shared" si="18"/>
        <v>1.8</v>
      </c>
      <c r="H176" s="5">
        <f t="shared" si="20"/>
        <v>1.8</v>
      </c>
      <c r="I176" s="6">
        <f t="shared" si="19"/>
        <v>7.0000000000000062E-2</v>
      </c>
    </row>
    <row r="177" spans="1:9" ht="14.45" x14ac:dyDescent="0.3">
      <c r="A177" s="4">
        <v>1.74</v>
      </c>
      <c r="B177" s="5">
        <v>0.02</v>
      </c>
      <c r="C177" s="5">
        <v>2.18E-2</v>
      </c>
      <c r="D177" s="5">
        <f t="shared" si="15"/>
        <v>4.1800000000000004E-2</v>
      </c>
      <c r="E177" s="5">
        <f t="shared" si="16"/>
        <v>7.2732000000000005E-2</v>
      </c>
      <c r="F177" s="5">
        <f t="shared" si="17"/>
        <v>1.812732</v>
      </c>
      <c r="G177" s="5">
        <f t="shared" si="18"/>
        <v>1.8</v>
      </c>
      <c r="H177" s="5">
        <f t="shared" si="20"/>
        <v>1.8</v>
      </c>
      <c r="I177" s="6">
        <f t="shared" si="19"/>
        <v>6.0000000000000053E-2</v>
      </c>
    </row>
    <row r="178" spans="1:9" ht="14.45" x14ac:dyDescent="0.3">
      <c r="A178" s="4">
        <v>1.75</v>
      </c>
      <c r="B178" s="5">
        <v>0.02</v>
      </c>
      <c r="C178" s="5">
        <v>2.18E-2</v>
      </c>
      <c r="D178" s="5">
        <f t="shared" si="15"/>
        <v>4.1800000000000004E-2</v>
      </c>
      <c r="E178" s="5">
        <f t="shared" si="16"/>
        <v>7.3150000000000007E-2</v>
      </c>
      <c r="F178" s="5">
        <f t="shared" si="17"/>
        <v>1.82315</v>
      </c>
      <c r="G178" s="5">
        <f t="shared" si="18"/>
        <v>1.8</v>
      </c>
      <c r="H178" s="5">
        <f t="shared" si="20"/>
        <v>1.8</v>
      </c>
      <c r="I178" s="6">
        <f t="shared" si="19"/>
        <v>5.0000000000000044E-2</v>
      </c>
    </row>
    <row r="179" spans="1:9" ht="14.45" x14ac:dyDescent="0.3">
      <c r="A179" s="4">
        <v>1.76</v>
      </c>
      <c r="B179" s="5">
        <v>0.02</v>
      </c>
      <c r="C179" s="5">
        <v>2.18E-2</v>
      </c>
      <c r="D179" s="5">
        <f t="shared" si="15"/>
        <v>4.1800000000000004E-2</v>
      </c>
      <c r="E179" s="5">
        <f t="shared" si="16"/>
        <v>7.3568000000000008E-2</v>
      </c>
      <c r="F179" s="5">
        <f t="shared" si="17"/>
        <v>1.8335680000000001</v>
      </c>
      <c r="G179" s="5">
        <f t="shared" si="18"/>
        <v>1.8</v>
      </c>
      <c r="H179" s="5">
        <f t="shared" si="20"/>
        <v>1.8</v>
      </c>
      <c r="I179" s="6">
        <f t="shared" si="19"/>
        <v>4.0000000000000036E-2</v>
      </c>
    </row>
    <row r="180" spans="1:9" ht="14.45" x14ac:dyDescent="0.3">
      <c r="A180" s="4">
        <v>1.77</v>
      </c>
      <c r="B180" s="5">
        <v>0.02</v>
      </c>
      <c r="C180" s="5">
        <v>2.18E-2</v>
      </c>
      <c r="D180" s="5">
        <f t="shared" si="15"/>
        <v>4.1800000000000004E-2</v>
      </c>
      <c r="E180" s="5">
        <f t="shared" si="16"/>
        <v>7.398600000000001E-2</v>
      </c>
      <c r="F180" s="5">
        <f t="shared" si="17"/>
        <v>1.8439860000000001</v>
      </c>
      <c r="G180" s="5">
        <f t="shared" si="18"/>
        <v>1.8</v>
      </c>
      <c r="H180" s="5">
        <f t="shared" si="20"/>
        <v>1.8</v>
      </c>
      <c r="I180" s="6">
        <f t="shared" si="19"/>
        <v>3.0000000000000027E-2</v>
      </c>
    </row>
    <row r="181" spans="1:9" ht="14.45" x14ac:dyDescent="0.3">
      <c r="A181" s="4">
        <v>1.78</v>
      </c>
      <c r="B181" s="5">
        <v>0.02</v>
      </c>
      <c r="C181" s="5">
        <v>2.18E-2</v>
      </c>
      <c r="D181" s="5">
        <f t="shared" si="15"/>
        <v>4.1800000000000004E-2</v>
      </c>
      <c r="E181" s="5">
        <f t="shared" si="16"/>
        <v>7.4404000000000012E-2</v>
      </c>
      <c r="F181" s="5">
        <f t="shared" si="17"/>
        <v>1.8544039999999999</v>
      </c>
      <c r="G181" s="7">
        <f t="shared" si="18"/>
        <v>1.85</v>
      </c>
      <c r="H181" s="5">
        <f t="shared" si="20"/>
        <v>1.85</v>
      </c>
      <c r="I181" s="6">
        <f t="shared" si="19"/>
        <v>7.0000000000000062E-2</v>
      </c>
    </row>
    <row r="182" spans="1:9" ht="14.45" x14ac:dyDescent="0.3">
      <c r="A182" s="4">
        <v>1.79</v>
      </c>
      <c r="B182" s="5">
        <v>0.02</v>
      </c>
      <c r="C182" s="5">
        <v>2.18E-2</v>
      </c>
      <c r="D182" s="5">
        <f t="shared" ref="D182:D245" si="21">B182+C182</f>
        <v>4.1800000000000004E-2</v>
      </c>
      <c r="E182" s="5">
        <f t="shared" ref="E182:E245" si="22">A182*D182</f>
        <v>7.4822000000000013E-2</v>
      </c>
      <c r="F182" s="5">
        <f t="shared" ref="F182:F244" si="23">A182+E182</f>
        <v>1.864822</v>
      </c>
      <c r="G182" s="5">
        <f t="shared" ref="G182:G245" si="24">FLOOR(F182,0.05)</f>
        <v>1.85</v>
      </c>
      <c r="H182" s="5">
        <f t="shared" si="20"/>
        <v>1.85</v>
      </c>
      <c r="I182" s="6">
        <f t="shared" si="19"/>
        <v>6.0000000000000053E-2</v>
      </c>
    </row>
    <row r="183" spans="1:9" ht="14.45" x14ac:dyDescent="0.3">
      <c r="A183" s="4">
        <v>1.8</v>
      </c>
      <c r="B183" s="5">
        <v>0.02</v>
      </c>
      <c r="C183" s="5">
        <v>2.18E-2</v>
      </c>
      <c r="D183" s="5">
        <f t="shared" si="21"/>
        <v>4.1800000000000004E-2</v>
      </c>
      <c r="E183" s="5">
        <f t="shared" si="22"/>
        <v>7.5240000000000015E-2</v>
      </c>
      <c r="F183" s="5">
        <f t="shared" si="23"/>
        <v>1.87524</v>
      </c>
      <c r="G183" s="5">
        <f t="shared" si="24"/>
        <v>1.85</v>
      </c>
      <c r="H183" s="5">
        <f t="shared" si="20"/>
        <v>1.85</v>
      </c>
      <c r="I183" s="6">
        <f t="shared" si="19"/>
        <v>5.0000000000000044E-2</v>
      </c>
    </row>
    <row r="184" spans="1:9" ht="14.45" x14ac:dyDescent="0.3">
      <c r="A184" s="4">
        <v>1.81</v>
      </c>
      <c r="B184" s="5">
        <v>0.02</v>
      </c>
      <c r="C184" s="5">
        <v>2.18E-2</v>
      </c>
      <c r="D184" s="5">
        <f t="shared" si="21"/>
        <v>4.1800000000000004E-2</v>
      </c>
      <c r="E184" s="5">
        <f t="shared" si="22"/>
        <v>7.5658000000000003E-2</v>
      </c>
      <c r="F184" s="5">
        <f t="shared" si="23"/>
        <v>1.8856580000000001</v>
      </c>
      <c r="G184" s="5">
        <f t="shared" si="24"/>
        <v>1.85</v>
      </c>
      <c r="H184" s="5">
        <f t="shared" si="20"/>
        <v>1.85</v>
      </c>
      <c r="I184" s="6">
        <f t="shared" si="19"/>
        <v>4.0000000000000036E-2</v>
      </c>
    </row>
    <row r="185" spans="1:9" ht="14.45" x14ac:dyDescent="0.3">
      <c r="A185" s="4">
        <v>1.82</v>
      </c>
      <c r="B185" s="5">
        <v>0.02</v>
      </c>
      <c r="C185" s="5">
        <v>2.18E-2</v>
      </c>
      <c r="D185" s="5">
        <f t="shared" si="21"/>
        <v>4.1800000000000004E-2</v>
      </c>
      <c r="E185" s="5">
        <f t="shared" si="22"/>
        <v>7.6076000000000005E-2</v>
      </c>
      <c r="F185" s="5">
        <f t="shared" si="23"/>
        <v>1.8960760000000001</v>
      </c>
      <c r="G185" s="5">
        <f t="shared" si="24"/>
        <v>1.85</v>
      </c>
      <c r="H185" s="5">
        <f t="shared" si="20"/>
        <v>1.85</v>
      </c>
      <c r="I185" s="6">
        <f t="shared" si="19"/>
        <v>3.0000000000000027E-2</v>
      </c>
    </row>
    <row r="186" spans="1:9" ht="14.45" x14ac:dyDescent="0.3">
      <c r="A186" s="4">
        <v>1.83</v>
      </c>
      <c r="B186" s="5">
        <v>0.02</v>
      </c>
      <c r="C186" s="5">
        <v>2.18E-2</v>
      </c>
      <c r="D186" s="5">
        <f t="shared" si="21"/>
        <v>4.1800000000000004E-2</v>
      </c>
      <c r="E186" s="5">
        <f t="shared" si="22"/>
        <v>7.6494000000000006E-2</v>
      </c>
      <c r="F186" s="5">
        <f t="shared" si="23"/>
        <v>1.9064940000000001</v>
      </c>
      <c r="G186" s="5">
        <f t="shared" si="24"/>
        <v>1.9000000000000001</v>
      </c>
      <c r="H186" s="5">
        <f t="shared" si="20"/>
        <v>1.9000000000000001</v>
      </c>
      <c r="I186" s="6">
        <f t="shared" si="19"/>
        <v>7.0000000000000062E-2</v>
      </c>
    </row>
    <row r="187" spans="1:9" ht="14.45" x14ac:dyDescent="0.3">
      <c r="A187" s="4">
        <v>1.84</v>
      </c>
      <c r="B187" s="5">
        <v>0.02</v>
      </c>
      <c r="C187" s="5">
        <v>2.18E-2</v>
      </c>
      <c r="D187" s="5">
        <f t="shared" si="21"/>
        <v>4.1800000000000004E-2</v>
      </c>
      <c r="E187" s="5">
        <f t="shared" si="22"/>
        <v>7.6912000000000008E-2</v>
      </c>
      <c r="F187" s="5">
        <f t="shared" si="23"/>
        <v>1.9169120000000002</v>
      </c>
      <c r="G187" s="5">
        <f t="shared" si="24"/>
        <v>1.9000000000000001</v>
      </c>
      <c r="H187" s="5">
        <f t="shared" si="20"/>
        <v>1.9000000000000001</v>
      </c>
      <c r="I187" s="6">
        <f t="shared" si="19"/>
        <v>6.0000000000000053E-2</v>
      </c>
    </row>
    <row r="188" spans="1:9" ht="14.45" x14ac:dyDescent="0.3">
      <c r="A188" s="4">
        <v>1.85</v>
      </c>
      <c r="B188" s="5">
        <v>0.02</v>
      </c>
      <c r="C188" s="5">
        <v>2.18E-2</v>
      </c>
      <c r="D188" s="5">
        <f t="shared" si="21"/>
        <v>4.1800000000000004E-2</v>
      </c>
      <c r="E188" s="5">
        <f t="shared" si="22"/>
        <v>7.733000000000001E-2</v>
      </c>
      <c r="F188" s="5">
        <f t="shared" si="23"/>
        <v>1.92733</v>
      </c>
      <c r="G188" s="5">
        <f t="shared" si="24"/>
        <v>1.9000000000000001</v>
      </c>
      <c r="H188" s="5">
        <f t="shared" si="20"/>
        <v>1.9000000000000001</v>
      </c>
      <c r="I188" s="6">
        <f t="shared" si="19"/>
        <v>5.0000000000000044E-2</v>
      </c>
    </row>
    <row r="189" spans="1:9" ht="14.45" x14ac:dyDescent="0.3">
      <c r="A189" s="4">
        <v>1.86</v>
      </c>
      <c r="B189" s="5">
        <v>0.02</v>
      </c>
      <c r="C189" s="5">
        <v>2.18E-2</v>
      </c>
      <c r="D189" s="5">
        <f t="shared" si="21"/>
        <v>4.1800000000000004E-2</v>
      </c>
      <c r="E189" s="5">
        <f t="shared" si="22"/>
        <v>7.7748000000000012E-2</v>
      </c>
      <c r="F189" s="5">
        <f t="shared" si="23"/>
        <v>1.937748</v>
      </c>
      <c r="G189" s="5">
        <f t="shared" si="24"/>
        <v>1.9000000000000001</v>
      </c>
      <c r="H189" s="5">
        <f t="shared" si="20"/>
        <v>1.9000000000000001</v>
      </c>
      <c r="I189" s="6">
        <f t="shared" si="19"/>
        <v>4.0000000000000036E-2</v>
      </c>
    </row>
    <row r="190" spans="1:9" ht="14.45" x14ac:dyDescent="0.3">
      <c r="A190" s="4">
        <v>1.87</v>
      </c>
      <c r="B190" s="5">
        <v>0.02</v>
      </c>
      <c r="C190" s="5">
        <v>2.18E-2</v>
      </c>
      <c r="D190" s="5">
        <f t="shared" si="21"/>
        <v>4.1800000000000004E-2</v>
      </c>
      <c r="E190" s="5">
        <f t="shared" si="22"/>
        <v>7.8166000000000013E-2</v>
      </c>
      <c r="F190" s="5">
        <f t="shared" si="23"/>
        <v>1.9481660000000001</v>
      </c>
      <c r="G190" s="5">
        <f t="shared" si="24"/>
        <v>1.9000000000000001</v>
      </c>
      <c r="H190" s="5">
        <f t="shared" si="20"/>
        <v>1.9000000000000001</v>
      </c>
      <c r="I190" s="6">
        <f t="shared" si="19"/>
        <v>3.0000000000000027E-2</v>
      </c>
    </row>
    <row r="191" spans="1:9" ht="14.45" x14ac:dyDescent="0.3">
      <c r="A191" s="4">
        <v>1.88</v>
      </c>
      <c r="B191" s="5">
        <v>0.02</v>
      </c>
      <c r="C191" s="5">
        <v>2.18E-2</v>
      </c>
      <c r="D191" s="5">
        <f t="shared" si="21"/>
        <v>4.1800000000000004E-2</v>
      </c>
      <c r="E191" s="5">
        <f t="shared" si="22"/>
        <v>7.8584000000000001E-2</v>
      </c>
      <c r="F191" s="5">
        <f t="shared" si="23"/>
        <v>1.9585839999999999</v>
      </c>
      <c r="G191" s="5">
        <f t="shared" si="24"/>
        <v>1.9500000000000002</v>
      </c>
      <c r="H191" s="5">
        <f t="shared" si="20"/>
        <v>1.9500000000000002</v>
      </c>
      <c r="I191" s="6">
        <f t="shared" si="19"/>
        <v>7.0000000000000284E-2</v>
      </c>
    </row>
    <row r="192" spans="1:9" ht="14.45" x14ac:dyDescent="0.3">
      <c r="A192" s="4">
        <v>1.89</v>
      </c>
      <c r="B192" s="5">
        <v>0.02</v>
      </c>
      <c r="C192" s="5">
        <v>2.18E-2</v>
      </c>
      <c r="D192" s="5">
        <f t="shared" si="21"/>
        <v>4.1800000000000004E-2</v>
      </c>
      <c r="E192" s="5">
        <f t="shared" si="22"/>
        <v>7.9002000000000003E-2</v>
      </c>
      <c r="F192" s="5">
        <f t="shared" si="23"/>
        <v>1.9690019999999999</v>
      </c>
      <c r="G192" s="5">
        <f t="shared" si="24"/>
        <v>1.9500000000000002</v>
      </c>
      <c r="H192" s="5">
        <f t="shared" si="20"/>
        <v>1.9500000000000002</v>
      </c>
      <c r="I192" s="6">
        <f t="shared" si="19"/>
        <v>6.0000000000000275E-2</v>
      </c>
    </row>
    <row r="193" spans="1:9" ht="14.45" x14ac:dyDescent="0.3">
      <c r="A193" s="4">
        <v>1.9</v>
      </c>
      <c r="B193" s="5">
        <v>0.02</v>
      </c>
      <c r="C193" s="5">
        <v>2.18E-2</v>
      </c>
      <c r="D193" s="5">
        <f t="shared" si="21"/>
        <v>4.1800000000000004E-2</v>
      </c>
      <c r="E193" s="5">
        <f t="shared" si="22"/>
        <v>7.9420000000000004E-2</v>
      </c>
      <c r="F193" s="5">
        <f t="shared" si="23"/>
        <v>1.97942</v>
      </c>
      <c r="G193" s="5">
        <f t="shared" si="24"/>
        <v>1.9500000000000002</v>
      </c>
      <c r="H193" s="5">
        <f t="shared" si="20"/>
        <v>1.9500000000000002</v>
      </c>
      <c r="I193" s="6">
        <f t="shared" si="19"/>
        <v>5.0000000000000266E-2</v>
      </c>
    </row>
    <row r="194" spans="1:9" ht="14.45" x14ac:dyDescent="0.3">
      <c r="A194" s="4">
        <v>1.91</v>
      </c>
      <c r="B194" s="5">
        <v>0.02</v>
      </c>
      <c r="C194" s="5">
        <v>2.18E-2</v>
      </c>
      <c r="D194" s="5">
        <f t="shared" si="21"/>
        <v>4.1800000000000004E-2</v>
      </c>
      <c r="E194" s="5">
        <f t="shared" si="22"/>
        <v>7.9838000000000006E-2</v>
      </c>
      <c r="F194" s="5">
        <f t="shared" si="23"/>
        <v>1.989838</v>
      </c>
      <c r="G194" s="5">
        <f t="shared" si="24"/>
        <v>1.9500000000000002</v>
      </c>
      <c r="H194" s="5">
        <f t="shared" si="20"/>
        <v>1.9500000000000002</v>
      </c>
      <c r="I194" s="6">
        <f t="shared" ref="I194:I257" si="25">H194-A194</f>
        <v>4.0000000000000258E-2</v>
      </c>
    </row>
    <row r="195" spans="1:9" ht="14.45" x14ac:dyDescent="0.3">
      <c r="A195" s="4">
        <v>1.92</v>
      </c>
      <c r="B195" s="5">
        <v>0.02</v>
      </c>
      <c r="C195" s="5">
        <v>2.18E-2</v>
      </c>
      <c r="D195" s="5">
        <f t="shared" si="21"/>
        <v>4.1800000000000004E-2</v>
      </c>
      <c r="E195" s="5">
        <f t="shared" si="22"/>
        <v>8.0256000000000008E-2</v>
      </c>
      <c r="F195" s="5">
        <f t="shared" si="23"/>
        <v>2.0002559999999998</v>
      </c>
      <c r="G195" s="5">
        <f t="shared" si="24"/>
        <v>2</v>
      </c>
      <c r="H195" s="5">
        <f t="shared" si="20"/>
        <v>2</v>
      </c>
      <c r="I195" s="6">
        <f t="shared" si="25"/>
        <v>8.0000000000000071E-2</v>
      </c>
    </row>
    <row r="196" spans="1:9" ht="14.45" x14ac:dyDescent="0.3">
      <c r="A196" s="4">
        <v>1.93</v>
      </c>
      <c r="B196" s="5">
        <v>0.02</v>
      </c>
      <c r="C196" s="5">
        <v>2.18E-2</v>
      </c>
      <c r="D196" s="5">
        <f t="shared" si="21"/>
        <v>4.1800000000000004E-2</v>
      </c>
      <c r="E196" s="5">
        <f t="shared" si="22"/>
        <v>8.067400000000001E-2</v>
      </c>
      <c r="F196" s="5">
        <f t="shared" si="23"/>
        <v>2.0106739999999999</v>
      </c>
      <c r="G196" s="5">
        <f t="shared" si="24"/>
        <v>2</v>
      </c>
      <c r="H196" s="5">
        <f t="shared" ref="H196:H259" si="26">IF((FLOOR(G196,0.05))&lt;A196,A196,(FLOOR(G196,0.05)))</f>
        <v>2</v>
      </c>
      <c r="I196" s="6">
        <f t="shared" si="25"/>
        <v>7.0000000000000062E-2</v>
      </c>
    </row>
    <row r="197" spans="1:9" ht="14.45" x14ac:dyDescent="0.3">
      <c r="A197" s="4">
        <v>1.94</v>
      </c>
      <c r="B197" s="5">
        <v>0.02</v>
      </c>
      <c r="C197" s="5">
        <v>2.18E-2</v>
      </c>
      <c r="D197" s="5">
        <f t="shared" si="21"/>
        <v>4.1800000000000004E-2</v>
      </c>
      <c r="E197" s="5">
        <f t="shared" si="22"/>
        <v>8.1092000000000011E-2</v>
      </c>
      <c r="F197" s="5">
        <f t="shared" si="23"/>
        <v>2.0210919999999999</v>
      </c>
      <c r="G197" s="5">
        <f t="shared" si="24"/>
        <v>2</v>
      </c>
      <c r="H197" s="5">
        <f t="shared" si="26"/>
        <v>2</v>
      </c>
      <c r="I197" s="6">
        <f t="shared" si="25"/>
        <v>6.0000000000000053E-2</v>
      </c>
    </row>
    <row r="198" spans="1:9" ht="14.45" x14ac:dyDescent="0.3">
      <c r="A198" s="4">
        <v>1.95</v>
      </c>
      <c r="B198" s="5">
        <v>0.02</v>
      </c>
      <c r="C198" s="5">
        <v>2.18E-2</v>
      </c>
      <c r="D198" s="5">
        <f t="shared" si="21"/>
        <v>4.1800000000000004E-2</v>
      </c>
      <c r="E198" s="5">
        <f t="shared" si="22"/>
        <v>8.1509999999999999E-2</v>
      </c>
      <c r="F198" s="5">
        <f t="shared" si="23"/>
        <v>2.0315099999999999</v>
      </c>
      <c r="G198" s="5">
        <f t="shared" si="24"/>
        <v>2</v>
      </c>
      <c r="H198" s="5">
        <f t="shared" si="26"/>
        <v>2</v>
      </c>
      <c r="I198" s="6">
        <f t="shared" si="25"/>
        <v>5.0000000000000044E-2</v>
      </c>
    </row>
    <row r="199" spans="1:9" ht="14.45" x14ac:dyDescent="0.3">
      <c r="A199" s="4">
        <v>1.96</v>
      </c>
      <c r="B199" s="5">
        <v>0.02</v>
      </c>
      <c r="C199" s="5">
        <v>2.18E-2</v>
      </c>
      <c r="D199" s="5">
        <f t="shared" si="21"/>
        <v>4.1800000000000004E-2</v>
      </c>
      <c r="E199" s="5">
        <f t="shared" si="22"/>
        <v>8.1928000000000001E-2</v>
      </c>
      <c r="F199" s="5">
        <f t="shared" si="23"/>
        <v>2.041928</v>
      </c>
      <c r="G199" s="5">
        <f t="shared" si="24"/>
        <v>2</v>
      </c>
      <c r="H199" s="5">
        <f t="shared" si="26"/>
        <v>2</v>
      </c>
      <c r="I199" s="6">
        <f t="shared" si="25"/>
        <v>4.0000000000000036E-2</v>
      </c>
    </row>
    <row r="200" spans="1:9" ht="14.45" x14ac:dyDescent="0.3">
      <c r="A200" s="4">
        <v>1.97</v>
      </c>
      <c r="B200" s="5">
        <v>0.02</v>
      </c>
      <c r="C200" s="5">
        <v>2.18E-2</v>
      </c>
      <c r="D200" s="5">
        <f t="shared" si="21"/>
        <v>4.1800000000000004E-2</v>
      </c>
      <c r="E200" s="5">
        <f t="shared" si="22"/>
        <v>8.2346000000000003E-2</v>
      </c>
      <c r="F200" s="5">
        <f t="shared" si="23"/>
        <v>2.052346</v>
      </c>
      <c r="G200" s="5">
        <f t="shared" si="24"/>
        <v>2.0500000000000003</v>
      </c>
      <c r="H200" s="5">
        <f t="shared" si="26"/>
        <v>2.0500000000000003</v>
      </c>
      <c r="I200" s="6">
        <f t="shared" si="25"/>
        <v>8.0000000000000293E-2</v>
      </c>
    </row>
    <row r="201" spans="1:9" ht="14.45" x14ac:dyDescent="0.3">
      <c r="A201" s="4">
        <v>1.98</v>
      </c>
      <c r="B201" s="5">
        <v>0.02</v>
      </c>
      <c r="C201" s="5">
        <v>2.18E-2</v>
      </c>
      <c r="D201" s="5">
        <f t="shared" si="21"/>
        <v>4.1800000000000004E-2</v>
      </c>
      <c r="E201" s="5">
        <f t="shared" si="22"/>
        <v>8.2764000000000004E-2</v>
      </c>
      <c r="F201" s="5">
        <f t="shared" si="23"/>
        <v>2.062764</v>
      </c>
      <c r="G201" s="5">
        <f t="shared" si="24"/>
        <v>2.0500000000000003</v>
      </c>
      <c r="H201" s="5">
        <f t="shared" si="26"/>
        <v>2.0500000000000003</v>
      </c>
      <c r="I201" s="6">
        <f t="shared" si="25"/>
        <v>7.0000000000000284E-2</v>
      </c>
    </row>
    <row r="202" spans="1:9" ht="14.45" x14ac:dyDescent="0.3">
      <c r="A202" s="4">
        <v>1.99</v>
      </c>
      <c r="B202" s="5">
        <v>0.02</v>
      </c>
      <c r="C202" s="5">
        <v>2.18E-2</v>
      </c>
      <c r="D202" s="5">
        <f t="shared" si="21"/>
        <v>4.1800000000000004E-2</v>
      </c>
      <c r="E202" s="5">
        <f t="shared" si="22"/>
        <v>8.3182000000000006E-2</v>
      </c>
      <c r="F202" s="5">
        <f t="shared" si="23"/>
        <v>2.0731820000000001</v>
      </c>
      <c r="G202" s="5">
        <f t="shared" si="24"/>
        <v>2.0500000000000003</v>
      </c>
      <c r="H202" s="5">
        <f t="shared" si="26"/>
        <v>2.0500000000000003</v>
      </c>
      <c r="I202" s="6">
        <f t="shared" si="25"/>
        <v>6.0000000000000275E-2</v>
      </c>
    </row>
    <row r="203" spans="1:9" ht="14.45" x14ac:dyDescent="0.3">
      <c r="A203" s="4">
        <v>2</v>
      </c>
      <c r="B203" s="5">
        <v>0.02</v>
      </c>
      <c r="C203" s="5">
        <v>2.18E-2</v>
      </c>
      <c r="D203" s="5">
        <f t="shared" si="21"/>
        <v>4.1800000000000004E-2</v>
      </c>
      <c r="E203" s="5">
        <f t="shared" si="22"/>
        <v>8.3600000000000008E-2</v>
      </c>
      <c r="F203" s="5">
        <f t="shared" si="23"/>
        <v>2.0836000000000001</v>
      </c>
      <c r="G203" s="5">
        <f t="shared" si="24"/>
        <v>2.0500000000000003</v>
      </c>
      <c r="H203" s="5">
        <f t="shared" si="26"/>
        <v>2.0500000000000003</v>
      </c>
      <c r="I203" s="6">
        <f t="shared" si="25"/>
        <v>5.0000000000000266E-2</v>
      </c>
    </row>
    <row r="204" spans="1:9" ht="14.45" x14ac:dyDescent="0.3">
      <c r="A204" s="4">
        <v>2.0099999999999998</v>
      </c>
      <c r="B204" s="5">
        <v>0.02</v>
      </c>
      <c r="C204" s="5">
        <v>2.18E-2</v>
      </c>
      <c r="D204" s="5">
        <f t="shared" si="21"/>
        <v>4.1800000000000004E-2</v>
      </c>
      <c r="E204" s="5">
        <f t="shared" si="22"/>
        <v>8.4017999999999995E-2</v>
      </c>
      <c r="F204" s="5">
        <f t="shared" si="23"/>
        <v>2.0940179999999997</v>
      </c>
      <c r="G204" s="5">
        <f t="shared" si="24"/>
        <v>2.0500000000000003</v>
      </c>
      <c r="H204" s="5">
        <f t="shared" si="26"/>
        <v>2.0500000000000003</v>
      </c>
      <c r="I204" s="6">
        <f t="shared" si="25"/>
        <v>4.000000000000048E-2</v>
      </c>
    </row>
    <row r="205" spans="1:9" ht="14.45" x14ac:dyDescent="0.3">
      <c r="A205" s="4">
        <v>2.02</v>
      </c>
      <c r="B205" s="5">
        <v>0.02</v>
      </c>
      <c r="C205" s="5">
        <v>2.18E-2</v>
      </c>
      <c r="D205" s="5">
        <f t="shared" si="21"/>
        <v>4.1800000000000004E-2</v>
      </c>
      <c r="E205" s="5">
        <f t="shared" si="22"/>
        <v>8.4436000000000011E-2</v>
      </c>
      <c r="F205" s="5">
        <f t="shared" si="23"/>
        <v>2.1044360000000002</v>
      </c>
      <c r="G205" s="5">
        <f t="shared" si="24"/>
        <v>2.1</v>
      </c>
      <c r="H205" s="5">
        <f t="shared" si="26"/>
        <v>2.1</v>
      </c>
      <c r="I205" s="6">
        <f t="shared" si="25"/>
        <v>8.0000000000000071E-2</v>
      </c>
    </row>
    <row r="206" spans="1:9" ht="14.45" x14ac:dyDescent="0.3">
      <c r="A206" s="4">
        <v>2.0299999999999998</v>
      </c>
      <c r="B206" s="5">
        <v>0.02</v>
      </c>
      <c r="C206" s="5">
        <v>2.18E-2</v>
      </c>
      <c r="D206" s="5">
        <f t="shared" si="21"/>
        <v>4.1800000000000004E-2</v>
      </c>
      <c r="E206" s="5">
        <f t="shared" si="22"/>
        <v>8.4853999999999999E-2</v>
      </c>
      <c r="F206" s="5">
        <f t="shared" si="23"/>
        <v>2.1148539999999998</v>
      </c>
      <c r="G206" s="5">
        <f t="shared" si="24"/>
        <v>2.1</v>
      </c>
      <c r="H206" s="5">
        <f t="shared" si="26"/>
        <v>2.1</v>
      </c>
      <c r="I206" s="6">
        <f t="shared" si="25"/>
        <v>7.0000000000000284E-2</v>
      </c>
    </row>
    <row r="207" spans="1:9" ht="14.45" x14ac:dyDescent="0.3">
      <c r="A207" s="4">
        <v>2.04</v>
      </c>
      <c r="B207" s="5">
        <v>0.02</v>
      </c>
      <c r="C207" s="5">
        <v>2.18E-2</v>
      </c>
      <c r="D207" s="5">
        <f t="shared" si="21"/>
        <v>4.1800000000000004E-2</v>
      </c>
      <c r="E207" s="5">
        <f t="shared" si="22"/>
        <v>8.5272000000000014E-2</v>
      </c>
      <c r="F207" s="5">
        <f t="shared" si="23"/>
        <v>2.1252719999999998</v>
      </c>
      <c r="G207" s="5">
        <f t="shared" si="24"/>
        <v>2.1</v>
      </c>
      <c r="H207" s="5">
        <f t="shared" si="26"/>
        <v>2.1</v>
      </c>
      <c r="I207" s="6">
        <f t="shared" si="25"/>
        <v>6.0000000000000053E-2</v>
      </c>
    </row>
    <row r="208" spans="1:9" ht="14.45" x14ac:dyDescent="0.3">
      <c r="A208" s="4">
        <v>2.0499999999999998</v>
      </c>
      <c r="B208" s="5">
        <v>0.02</v>
      </c>
      <c r="C208" s="5">
        <v>2.18E-2</v>
      </c>
      <c r="D208" s="5">
        <f t="shared" si="21"/>
        <v>4.1800000000000004E-2</v>
      </c>
      <c r="E208" s="5">
        <f t="shared" si="22"/>
        <v>8.5690000000000002E-2</v>
      </c>
      <c r="F208" s="5">
        <f t="shared" si="23"/>
        <v>2.1356899999999999</v>
      </c>
      <c r="G208" s="5">
        <f t="shared" si="24"/>
        <v>2.1</v>
      </c>
      <c r="H208" s="5">
        <f t="shared" si="26"/>
        <v>2.1</v>
      </c>
      <c r="I208" s="6">
        <f t="shared" si="25"/>
        <v>5.0000000000000266E-2</v>
      </c>
    </row>
    <row r="209" spans="1:9" s="21" customFormat="1" ht="14.45" x14ac:dyDescent="0.3">
      <c r="A209" s="31">
        <v>2.06</v>
      </c>
      <c r="B209" s="20">
        <v>0.02</v>
      </c>
      <c r="C209" s="20">
        <v>2.18E-2</v>
      </c>
      <c r="D209" s="20">
        <f t="shared" si="21"/>
        <v>4.1800000000000004E-2</v>
      </c>
      <c r="E209" s="20">
        <f t="shared" si="22"/>
        <v>8.6108000000000004E-2</v>
      </c>
      <c r="F209" s="20">
        <f t="shared" si="23"/>
        <v>2.1461079999999999</v>
      </c>
      <c r="G209" s="20">
        <f t="shared" si="24"/>
        <v>2.1</v>
      </c>
      <c r="H209" s="20">
        <f t="shared" si="26"/>
        <v>2.1</v>
      </c>
      <c r="I209" s="32">
        <f t="shared" si="25"/>
        <v>4.0000000000000036E-2</v>
      </c>
    </row>
    <row r="210" spans="1:9" ht="14.45" x14ac:dyDescent="0.3">
      <c r="A210" s="4">
        <v>2.0699999999999998</v>
      </c>
      <c r="B210" s="5">
        <v>0.02</v>
      </c>
      <c r="C210" s="5">
        <v>2.18E-2</v>
      </c>
      <c r="D210" s="5">
        <f t="shared" si="21"/>
        <v>4.1800000000000004E-2</v>
      </c>
      <c r="E210" s="5">
        <f t="shared" si="22"/>
        <v>8.6526000000000006E-2</v>
      </c>
      <c r="F210" s="5">
        <f t="shared" si="23"/>
        <v>2.1565259999999999</v>
      </c>
      <c r="G210" s="5">
        <f t="shared" si="24"/>
        <v>2.15</v>
      </c>
      <c r="H210" s="5">
        <f t="shared" si="26"/>
        <v>2.15</v>
      </c>
      <c r="I210" s="6">
        <f t="shared" si="25"/>
        <v>8.0000000000000071E-2</v>
      </c>
    </row>
    <row r="211" spans="1:9" ht="14.45" x14ac:dyDescent="0.3">
      <c r="A211" s="4">
        <v>2.08</v>
      </c>
      <c r="B211" s="5">
        <v>0.02</v>
      </c>
      <c r="C211" s="5">
        <v>2.18E-2</v>
      </c>
      <c r="D211" s="5">
        <f t="shared" si="21"/>
        <v>4.1800000000000004E-2</v>
      </c>
      <c r="E211" s="5">
        <f t="shared" si="22"/>
        <v>8.6944000000000007E-2</v>
      </c>
      <c r="F211" s="5">
        <f t="shared" si="23"/>
        <v>2.166944</v>
      </c>
      <c r="G211" s="5">
        <f t="shared" si="24"/>
        <v>2.15</v>
      </c>
      <c r="H211" s="5">
        <f t="shared" si="26"/>
        <v>2.15</v>
      </c>
      <c r="I211" s="6">
        <f t="shared" si="25"/>
        <v>6.999999999999984E-2</v>
      </c>
    </row>
    <row r="212" spans="1:9" ht="14.45" x14ac:dyDescent="0.3">
      <c r="A212" s="4">
        <v>2.09</v>
      </c>
      <c r="B212" s="5">
        <v>0.02</v>
      </c>
      <c r="C212" s="5">
        <v>2.18E-2</v>
      </c>
      <c r="D212" s="5">
        <f t="shared" si="21"/>
        <v>4.1800000000000004E-2</v>
      </c>
      <c r="E212" s="5">
        <f t="shared" si="22"/>
        <v>8.7361999999999995E-2</v>
      </c>
      <c r="F212" s="5">
        <f t="shared" si="23"/>
        <v>2.177362</v>
      </c>
      <c r="G212" s="5">
        <f t="shared" si="24"/>
        <v>2.15</v>
      </c>
      <c r="H212" s="5">
        <f t="shared" si="26"/>
        <v>2.15</v>
      </c>
      <c r="I212" s="6">
        <f t="shared" si="25"/>
        <v>6.0000000000000053E-2</v>
      </c>
    </row>
    <row r="213" spans="1:9" ht="14.45" x14ac:dyDescent="0.3">
      <c r="A213" s="4">
        <v>2.1</v>
      </c>
      <c r="B213" s="5">
        <v>0.02</v>
      </c>
      <c r="C213" s="5">
        <v>2.18E-2</v>
      </c>
      <c r="D213" s="5">
        <f t="shared" si="21"/>
        <v>4.1800000000000004E-2</v>
      </c>
      <c r="E213" s="5">
        <f t="shared" si="22"/>
        <v>8.7780000000000011E-2</v>
      </c>
      <c r="F213" s="5">
        <f t="shared" si="23"/>
        <v>2.1877800000000001</v>
      </c>
      <c r="G213" s="5">
        <f t="shared" si="24"/>
        <v>2.15</v>
      </c>
      <c r="H213" s="5">
        <f t="shared" si="26"/>
        <v>2.15</v>
      </c>
      <c r="I213" s="6">
        <f t="shared" si="25"/>
        <v>4.9999999999999822E-2</v>
      </c>
    </row>
    <row r="214" spans="1:9" ht="14.45" x14ac:dyDescent="0.3">
      <c r="A214" s="4">
        <v>2.11</v>
      </c>
      <c r="B214" s="5">
        <v>0.02</v>
      </c>
      <c r="C214" s="5">
        <v>2.18E-2</v>
      </c>
      <c r="D214" s="5">
        <f t="shared" si="21"/>
        <v>4.1800000000000004E-2</v>
      </c>
      <c r="E214" s="5">
        <f t="shared" si="22"/>
        <v>8.8197999999999999E-2</v>
      </c>
      <c r="F214" s="5">
        <f t="shared" si="23"/>
        <v>2.1981979999999997</v>
      </c>
      <c r="G214" s="5">
        <f t="shared" si="24"/>
        <v>2.15</v>
      </c>
      <c r="H214" s="5">
        <f t="shared" si="26"/>
        <v>2.15</v>
      </c>
      <c r="I214" s="6">
        <f t="shared" si="25"/>
        <v>4.0000000000000036E-2</v>
      </c>
    </row>
    <row r="215" spans="1:9" ht="14.45" x14ac:dyDescent="0.3">
      <c r="A215" s="4">
        <v>2.12</v>
      </c>
      <c r="B215" s="5">
        <v>0.02</v>
      </c>
      <c r="C215" s="5">
        <v>2.18E-2</v>
      </c>
      <c r="D215" s="5">
        <f t="shared" si="21"/>
        <v>4.1800000000000004E-2</v>
      </c>
      <c r="E215" s="5">
        <f t="shared" si="22"/>
        <v>8.8616000000000014E-2</v>
      </c>
      <c r="F215" s="5">
        <f t="shared" si="23"/>
        <v>2.2086160000000001</v>
      </c>
      <c r="G215" s="5">
        <f t="shared" si="24"/>
        <v>2.2000000000000002</v>
      </c>
      <c r="H215" s="5">
        <f t="shared" si="26"/>
        <v>2.2000000000000002</v>
      </c>
      <c r="I215" s="6">
        <f t="shared" si="25"/>
        <v>8.0000000000000071E-2</v>
      </c>
    </row>
    <row r="216" spans="1:9" ht="14.45" x14ac:dyDescent="0.3">
      <c r="A216" s="4">
        <v>2.13</v>
      </c>
      <c r="B216" s="5">
        <v>0.02</v>
      </c>
      <c r="C216" s="5">
        <v>2.18E-2</v>
      </c>
      <c r="D216" s="5">
        <f t="shared" si="21"/>
        <v>4.1800000000000004E-2</v>
      </c>
      <c r="E216" s="5">
        <f t="shared" si="22"/>
        <v>8.9034000000000002E-2</v>
      </c>
      <c r="F216" s="5">
        <f t="shared" si="23"/>
        <v>2.2190339999999997</v>
      </c>
      <c r="G216" s="5">
        <f t="shared" si="24"/>
        <v>2.2000000000000002</v>
      </c>
      <c r="H216" s="5">
        <f t="shared" si="26"/>
        <v>2.2000000000000002</v>
      </c>
      <c r="I216" s="6">
        <f t="shared" si="25"/>
        <v>7.0000000000000284E-2</v>
      </c>
    </row>
    <row r="217" spans="1:9" ht="14.45" x14ac:dyDescent="0.3">
      <c r="A217" s="4">
        <v>2.14</v>
      </c>
      <c r="B217" s="5">
        <v>0.02</v>
      </c>
      <c r="C217" s="5">
        <v>2.18E-2</v>
      </c>
      <c r="D217" s="5">
        <f t="shared" si="21"/>
        <v>4.1800000000000004E-2</v>
      </c>
      <c r="E217" s="5">
        <f t="shared" si="22"/>
        <v>8.9452000000000018E-2</v>
      </c>
      <c r="F217" s="5">
        <f t="shared" si="23"/>
        <v>2.2294520000000002</v>
      </c>
      <c r="G217" s="5">
        <f t="shared" si="24"/>
        <v>2.2000000000000002</v>
      </c>
      <c r="H217" s="5">
        <f t="shared" si="26"/>
        <v>2.2000000000000002</v>
      </c>
      <c r="I217" s="6">
        <f t="shared" si="25"/>
        <v>6.0000000000000053E-2</v>
      </c>
    </row>
    <row r="218" spans="1:9" ht="14.45" x14ac:dyDescent="0.3">
      <c r="A218" s="4">
        <v>2.15</v>
      </c>
      <c r="B218" s="5">
        <v>0.02</v>
      </c>
      <c r="C218" s="5">
        <v>2.18E-2</v>
      </c>
      <c r="D218" s="5">
        <f t="shared" si="21"/>
        <v>4.1800000000000004E-2</v>
      </c>
      <c r="E218" s="5">
        <f t="shared" si="22"/>
        <v>8.9870000000000005E-2</v>
      </c>
      <c r="F218" s="5">
        <f t="shared" si="23"/>
        <v>2.2398699999999998</v>
      </c>
      <c r="G218" s="5">
        <f t="shared" si="24"/>
        <v>2.2000000000000002</v>
      </c>
      <c r="H218" s="5">
        <f t="shared" si="26"/>
        <v>2.2000000000000002</v>
      </c>
      <c r="I218" s="6">
        <f t="shared" si="25"/>
        <v>5.0000000000000266E-2</v>
      </c>
    </row>
    <row r="219" spans="1:9" ht="14.45" x14ac:dyDescent="0.3">
      <c r="A219" s="4">
        <v>2.16</v>
      </c>
      <c r="B219" s="5">
        <v>0.02</v>
      </c>
      <c r="C219" s="5">
        <v>2.18E-2</v>
      </c>
      <c r="D219" s="5">
        <f t="shared" si="21"/>
        <v>4.1800000000000004E-2</v>
      </c>
      <c r="E219" s="5">
        <f t="shared" si="22"/>
        <v>9.0288000000000021E-2</v>
      </c>
      <c r="F219" s="5">
        <f t="shared" si="23"/>
        <v>2.2502880000000003</v>
      </c>
      <c r="G219" s="5">
        <f t="shared" si="24"/>
        <v>2.25</v>
      </c>
      <c r="H219" s="5">
        <f t="shared" si="26"/>
        <v>2.25</v>
      </c>
      <c r="I219" s="6">
        <f t="shared" si="25"/>
        <v>8.9999999999999858E-2</v>
      </c>
    </row>
    <row r="220" spans="1:9" ht="14.45" x14ac:dyDescent="0.3">
      <c r="A220" s="4">
        <v>2.17</v>
      </c>
      <c r="B220" s="5">
        <v>0.02</v>
      </c>
      <c r="C220" s="5">
        <v>2.18E-2</v>
      </c>
      <c r="D220" s="5">
        <f t="shared" si="21"/>
        <v>4.1800000000000004E-2</v>
      </c>
      <c r="E220" s="5">
        <f t="shared" si="22"/>
        <v>9.0706000000000009E-2</v>
      </c>
      <c r="F220" s="5">
        <f t="shared" si="23"/>
        <v>2.2607059999999999</v>
      </c>
      <c r="G220" s="5">
        <f t="shared" si="24"/>
        <v>2.25</v>
      </c>
      <c r="H220" s="5">
        <f t="shared" si="26"/>
        <v>2.25</v>
      </c>
      <c r="I220" s="6">
        <f t="shared" si="25"/>
        <v>8.0000000000000071E-2</v>
      </c>
    </row>
    <row r="221" spans="1:9" ht="14.45" x14ac:dyDescent="0.3">
      <c r="A221" s="4">
        <v>2.1800000000000002</v>
      </c>
      <c r="B221" s="5">
        <v>0.02</v>
      </c>
      <c r="C221" s="5">
        <v>2.18E-2</v>
      </c>
      <c r="D221" s="5">
        <f t="shared" si="21"/>
        <v>4.1800000000000004E-2</v>
      </c>
      <c r="E221" s="5">
        <f t="shared" si="22"/>
        <v>9.1124000000000011E-2</v>
      </c>
      <c r="F221" s="5">
        <f t="shared" si="23"/>
        <v>2.2711240000000004</v>
      </c>
      <c r="G221" s="5">
        <f t="shared" si="24"/>
        <v>2.25</v>
      </c>
      <c r="H221" s="5">
        <f t="shared" si="26"/>
        <v>2.25</v>
      </c>
      <c r="I221" s="6">
        <f t="shared" si="25"/>
        <v>6.999999999999984E-2</v>
      </c>
    </row>
    <row r="222" spans="1:9" ht="14.45" x14ac:dyDescent="0.3">
      <c r="A222" s="4">
        <v>2.19</v>
      </c>
      <c r="B222" s="5">
        <v>0.02</v>
      </c>
      <c r="C222" s="5">
        <v>2.18E-2</v>
      </c>
      <c r="D222" s="5">
        <f t="shared" si="21"/>
        <v>4.1800000000000004E-2</v>
      </c>
      <c r="E222" s="5">
        <f t="shared" si="22"/>
        <v>9.1542000000000012E-2</v>
      </c>
      <c r="F222" s="5">
        <f t="shared" si="23"/>
        <v>2.281542</v>
      </c>
      <c r="G222" s="5">
        <f t="shared" si="24"/>
        <v>2.25</v>
      </c>
      <c r="H222" s="5">
        <f t="shared" si="26"/>
        <v>2.25</v>
      </c>
      <c r="I222" s="6">
        <f t="shared" si="25"/>
        <v>6.0000000000000053E-2</v>
      </c>
    </row>
    <row r="223" spans="1:9" ht="14.45" x14ac:dyDescent="0.3">
      <c r="A223" s="4">
        <v>2.2000000000000002</v>
      </c>
      <c r="B223" s="5">
        <v>0.02</v>
      </c>
      <c r="C223" s="5">
        <v>2.18E-2</v>
      </c>
      <c r="D223" s="5">
        <f t="shared" si="21"/>
        <v>4.1800000000000004E-2</v>
      </c>
      <c r="E223" s="5">
        <f t="shared" si="22"/>
        <v>9.1960000000000014E-2</v>
      </c>
      <c r="F223" s="5">
        <f t="shared" si="23"/>
        <v>2.29196</v>
      </c>
      <c r="G223" s="5">
        <f t="shared" si="24"/>
        <v>2.25</v>
      </c>
      <c r="H223" s="5">
        <f t="shared" si="26"/>
        <v>2.25</v>
      </c>
      <c r="I223" s="6">
        <f t="shared" si="25"/>
        <v>4.9999999999999822E-2</v>
      </c>
    </row>
    <row r="224" spans="1:9" ht="14.45" x14ac:dyDescent="0.3">
      <c r="A224" s="4">
        <v>2.21</v>
      </c>
      <c r="B224" s="5">
        <v>0.02</v>
      </c>
      <c r="C224" s="5">
        <v>2.18E-2</v>
      </c>
      <c r="D224" s="5">
        <f t="shared" si="21"/>
        <v>4.1800000000000004E-2</v>
      </c>
      <c r="E224" s="5">
        <f t="shared" si="22"/>
        <v>9.2378000000000002E-2</v>
      </c>
      <c r="F224" s="5">
        <f t="shared" si="23"/>
        <v>2.302378</v>
      </c>
      <c r="G224" s="5">
        <f t="shared" si="24"/>
        <v>2.3000000000000003</v>
      </c>
      <c r="H224" s="5">
        <f t="shared" si="26"/>
        <v>2.3000000000000003</v>
      </c>
      <c r="I224" s="6">
        <f t="shared" si="25"/>
        <v>9.0000000000000302E-2</v>
      </c>
    </row>
    <row r="225" spans="1:9" ht="14.45" x14ac:dyDescent="0.3">
      <c r="A225" s="4">
        <v>2.2200000000000002</v>
      </c>
      <c r="B225" s="5">
        <v>0.02</v>
      </c>
      <c r="C225" s="5">
        <v>2.18E-2</v>
      </c>
      <c r="D225" s="5">
        <f t="shared" si="21"/>
        <v>4.1800000000000004E-2</v>
      </c>
      <c r="E225" s="5">
        <f t="shared" si="22"/>
        <v>9.2796000000000017E-2</v>
      </c>
      <c r="F225" s="5">
        <f t="shared" si="23"/>
        <v>2.3127960000000001</v>
      </c>
      <c r="G225" s="5">
        <f t="shared" si="24"/>
        <v>2.3000000000000003</v>
      </c>
      <c r="H225" s="5">
        <f t="shared" si="26"/>
        <v>2.3000000000000003</v>
      </c>
      <c r="I225" s="6">
        <f t="shared" si="25"/>
        <v>8.0000000000000071E-2</v>
      </c>
    </row>
    <row r="226" spans="1:9" ht="14.45" x14ac:dyDescent="0.3">
      <c r="A226" s="4">
        <v>2.23</v>
      </c>
      <c r="B226" s="5">
        <v>0.02</v>
      </c>
      <c r="C226" s="5">
        <v>2.18E-2</v>
      </c>
      <c r="D226" s="5">
        <f t="shared" si="21"/>
        <v>4.1800000000000004E-2</v>
      </c>
      <c r="E226" s="5">
        <f t="shared" si="22"/>
        <v>9.3214000000000005E-2</v>
      </c>
      <c r="F226" s="5">
        <f t="shared" si="23"/>
        <v>2.3232140000000001</v>
      </c>
      <c r="G226" s="5">
        <f t="shared" si="24"/>
        <v>2.3000000000000003</v>
      </c>
      <c r="H226" s="5">
        <f t="shared" si="26"/>
        <v>2.3000000000000003</v>
      </c>
      <c r="I226" s="6">
        <f t="shared" si="25"/>
        <v>7.0000000000000284E-2</v>
      </c>
    </row>
    <row r="227" spans="1:9" ht="14.45" x14ac:dyDescent="0.3">
      <c r="A227" s="4">
        <v>2.2400000000000002</v>
      </c>
      <c r="B227" s="5">
        <v>0.02</v>
      </c>
      <c r="C227" s="5">
        <v>2.18E-2</v>
      </c>
      <c r="D227" s="5">
        <f t="shared" si="21"/>
        <v>4.1800000000000004E-2</v>
      </c>
      <c r="E227" s="5">
        <f t="shared" si="22"/>
        <v>9.3632000000000021E-2</v>
      </c>
      <c r="F227" s="5">
        <f t="shared" si="23"/>
        <v>2.3336320000000002</v>
      </c>
      <c r="G227" s="5">
        <f t="shared" si="24"/>
        <v>2.3000000000000003</v>
      </c>
      <c r="H227" s="5">
        <f t="shared" si="26"/>
        <v>2.3000000000000003</v>
      </c>
      <c r="I227" s="6">
        <f t="shared" si="25"/>
        <v>6.0000000000000053E-2</v>
      </c>
    </row>
    <row r="228" spans="1:9" ht="14.45" x14ac:dyDescent="0.3">
      <c r="A228" s="4">
        <v>2.25</v>
      </c>
      <c r="B228" s="5">
        <v>0.02</v>
      </c>
      <c r="C228" s="5">
        <v>2.18E-2</v>
      </c>
      <c r="D228" s="5">
        <f t="shared" si="21"/>
        <v>4.1800000000000004E-2</v>
      </c>
      <c r="E228" s="5">
        <f t="shared" si="22"/>
        <v>9.4050000000000009E-2</v>
      </c>
      <c r="F228" s="5">
        <f t="shared" si="23"/>
        <v>2.3440500000000002</v>
      </c>
      <c r="G228" s="5">
        <f t="shared" si="24"/>
        <v>2.3000000000000003</v>
      </c>
      <c r="H228" s="5">
        <f t="shared" si="26"/>
        <v>2.3000000000000003</v>
      </c>
      <c r="I228" s="6">
        <f t="shared" si="25"/>
        <v>5.0000000000000266E-2</v>
      </c>
    </row>
    <row r="229" spans="1:9" ht="14.45" x14ac:dyDescent="0.3">
      <c r="A229" s="4">
        <v>2.2599999999999998</v>
      </c>
      <c r="B229" s="5">
        <v>0.02</v>
      </c>
      <c r="C229" s="5">
        <v>2.18E-2</v>
      </c>
      <c r="D229" s="5">
        <f t="shared" si="21"/>
        <v>4.1800000000000004E-2</v>
      </c>
      <c r="E229" s="5">
        <f t="shared" si="22"/>
        <v>9.4467999999999996E-2</v>
      </c>
      <c r="F229" s="5">
        <f t="shared" si="23"/>
        <v>2.3544679999999998</v>
      </c>
      <c r="G229" s="5">
        <f t="shared" si="24"/>
        <v>2.35</v>
      </c>
      <c r="H229" s="5">
        <f t="shared" si="26"/>
        <v>2.35</v>
      </c>
      <c r="I229" s="6">
        <f t="shared" si="25"/>
        <v>9.0000000000000302E-2</v>
      </c>
    </row>
    <row r="230" spans="1:9" ht="14.45" x14ac:dyDescent="0.3">
      <c r="A230" s="4">
        <v>2.27</v>
      </c>
      <c r="B230" s="5">
        <v>0.02</v>
      </c>
      <c r="C230" s="5">
        <v>2.18E-2</v>
      </c>
      <c r="D230" s="5">
        <f t="shared" si="21"/>
        <v>4.1800000000000004E-2</v>
      </c>
      <c r="E230" s="5">
        <f t="shared" si="22"/>
        <v>9.4886000000000012E-2</v>
      </c>
      <c r="F230" s="5">
        <f t="shared" si="23"/>
        <v>2.3648859999999998</v>
      </c>
      <c r="G230" s="5">
        <f t="shared" si="24"/>
        <v>2.35</v>
      </c>
      <c r="H230" s="5">
        <f t="shared" si="26"/>
        <v>2.35</v>
      </c>
      <c r="I230" s="6">
        <f t="shared" si="25"/>
        <v>8.0000000000000071E-2</v>
      </c>
    </row>
    <row r="231" spans="1:9" ht="14.45" x14ac:dyDescent="0.3">
      <c r="A231" s="4">
        <v>2.2799999999999998</v>
      </c>
      <c r="B231" s="5">
        <v>0.02</v>
      </c>
      <c r="C231" s="5">
        <v>2.18E-2</v>
      </c>
      <c r="D231" s="5">
        <f t="shared" si="21"/>
        <v>4.1800000000000004E-2</v>
      </c>
      <c r="E231" s="5">
        <f t="shared" si="22"/>
        <v>9.5304E-2</v>
      </c>
      <c r="F231" s="5">
        <f t="shared" si="23"/>
        <v>2.3753039999999999</v>
      </c>
      <c r="G231" s="5">
        <f t="shared" si="24"/>
        <v>2.35</v>
      </c>
      <c r="H231" s="5">
        <f t="shared" si="26"/>
        <v>2.35</v>
      </c>
      <c r="I231" s="6">
        <f t="shared" si="25"/>
        <v>7.0000000000000284E-2</v>
      </c>
    </row>
    <row r="232" spans="1:9" ht="14.45" x14ac:dyDescent="0.3">
      <c r="A232" s="4">
        <v>2.29</v>
      </c>
      <c r="B232" s="5">
        <v>0.02</v>
      </c>
      <c r="C232" s="5">
        <v>2.18E-2</v>
      </c>
      <c r="D232" s="5">
        <f t="shared" si="21"/>
        <v>4.1800000000000004E-2</v>
      </c>
      <c r="E232" s="5">
        <f t="shared" si="22"/>
        <v>9.5722000000000015E-2</v>
      </c>
      <c r="F232" s="5">
        <f t="shared" si="23"/>
        <v>2.3857219999999999</v>
      </c>
      <c r="G232" s="5">
        <f t="shared" si="24"/>
        <v>2.35</v>
      </c>
      <c r="H232" s="5">
        <f t="shared" si="26"/>
        <v>2.35</v>
      </c>
      <c r="I232" s="6">
        <f t="shared" si="25"/>
        <v>6.0000000000000053E-2</v>
      </c>
    </row>
    <row r="233" spans="1:9" ht="14.45" x14ac:dyDescent="0.3">
      <c r="A233" s="4">
        <v>2.2999999999999998</v>
      </c>
      <c r="B233" s="5">
        <v>0.02</v>
      </c>
      <c r="C233" s="5">
        <v>2.18E-2</v>
      </c>
      <c r="D233" s="5">
        <f t="shared" si="21"/>
        <v>4.1800000000000004E-2</v>
      </c>
      <c r="E233" s="5">
        <f t="shared" si="22"/>
        <v>9.6140000000000003E-2</v>
      </c>
      <c r="F233" s="5">
        <f t="shared" si="23"/>
        <v>2.3961399999999999</v>
      </c>
      <c r="G233" s="5">
        <f t="shared" si="24"/>
        <v>2.35</v>
      </c>
      <c r="H233" s="5">
        <f t="shared" si="26"/>
        <v>2.35</v>
      </c>
      <c r="I233" s="6">
        <f t="shared" si="25"/>
        <v>5.0000000000000266E-2</v>
      </c>
    </row>
    <row r="234" spans="1:9" ht="14.45" x14ac:dyDescent="0.3">
      <c r="A234" s="4">
        <v>2.31</v>
      </c>
      <c r="B234" s="5">
        <v>0.02</v>
      </c>
      <c r="C234" s="5">
        <v>2.18E-2</v>
      </c>
      <c r="D234" s="5">
        <f t="shared" si="21"/>
        <v>4.1800000000000004E-2</v>
      </c>
      <c r="E234" s="5">
        <f t="shared" si="22"/>
        <v>9.6558000000000005E-2</v>
      </c>
      <c r="F234" s="5">
        <f t="shared" si="23"/>
        <v>2.406558</v>
      </c>
      <c r="G234" s="5">
        <f t="shared" si="24"/>
        <v>2.4000000000000004</v>
      </c>
      <c r="H234" s="5">
        <f t="shared" si="26"/>
        <v>2.4000000000000004</v>
      </c>
      <c r="I234" s="6">
        <f t="shared" si="25"/>
        <v>9.0000000000000302E-2</v>
      </c>
    </row>
    <row r="235" spans="1:9" ht="14.45" x14ac:dyDescent="0.3">
      <c r="A235" s="4">
        <v>2.3199999999999998</v>
      </c>
      <c r="B235" s="5">
        <v>0.02</v>
      </c>
      <c r="C235" s="5">
        <v>2.18E-2</v>
      </c>
      <c r="D235" s="5">
        <f t="shared" si="21"/>
        <v>4.1800000000000004E-2</v>
      </c>
      <c r="E235" s="5">
        <f t="shared" si="22"/>
        <v>9.6976000000000007E-2</v>
      </c>
      <c r="F235" s="5">
        <f t="shared" si="23"/>
        <v>2.416976</v>
      </c>
      <c r="G235" s="5">
        <f t="shared" si="24"/>
        <v>2.4000000000000004</v>
      </c>
      <c r="H235" s="5">
        <f t="shared" si="26"/>
        <v>2.4000000000000004</v>
      </c>
      <c r="I235" s="6">
        <f t="shared" si="25"/>
        <v>8.0000000000000515E-2</v>
      </c>
    </row>
    <row r="236" spans="1:9" ht="14.45" x14ac:dyDescent="0.3">
      <c r="A236" s="4">
        <v>2.33</v>
      </c>
      <c r="B236" s="5">
        <v>0.02</v>
      </c>
      <c r="C236" s="5">
        <v>2.18E-2</v>
      </c>
      <c r="D236" s="5">
        <f t="shared" si="21"/>
        <v>4.1800000000000004E-2</v>
      </c>
      <c r="E236" s="5">
        <f t="shared" si="22"/>
        <v>9.7394000000000008E-2</v>
      </c>
      <c r="F236" s="5">
        <f t="shared" si="23"/>
        <v>2.4273940000000001</v>
      </c>
      <c r="G236" s="5">
        <f t="shared" si="24"/>
        <v>2.4000000000000004</v>
      </c>
      <c r="H236" s="5">
        <f t="shared" si="26"/>
        <v>2.4000000000000004</v>
      </c>
      <c r="I236" s="6">
        <f t="shared" si="25"/>
        <v>7.0000000000000284E-2</v>
      </c>
    </row>
    <row r="237" spans="1:9" ht="14.45" x14ac:dyDescent="0.3">
      <c r="A237" s="4">
        <v>2.34</v>
      </c>
      <c r="B237" s="5">
        <v>0.02</v>
      </c>
      <c r="C237" s="5">
        <v>2.18E-2</v>
      </c>
      <c r="D237" s="5">
        <f t="shared" si="21"/>
        <v>4.1800000000000004E-2</v>
      </c>
      <c r="E237" s="5">
        <f t="shared" si="22"/>
        <v>9.7811999999999996E-2</v>
      </c>
      <c r="F237" s="5">
        <f t="shared" si="23"/>
        <v>2.4378119999999996</v>
      </c>
      <c r="G237" s="5">
        <f t="shared" si="24"/>
        <v>2.4000000000000004</v>
      </c>
      <c r="H237" s="5">
        <f t="shared" si="26"/>
        <v>2.4000000000000004</v>
      </c>
      <c r="I237" s="6">
        <f t="shared" si="25"/>
        <v>6.0000000000000497E-2</v>
      </c>
    </row>
    <row r="238" spans="1:9" ht="14.45" x14ac:dyDescent="0.3">
      <c r="A238" s="4">
        <v>2.35</v>
      </c>
      <c r="B238" s="5">
        <v>0.02</v>
      </c>
      <c r="C238" s="5">
        <v>2.18E-2</v>
      </c>
      <c r="D238" s="5">
        <f t="shared" si="21"/>
        <v>4.1800000000000004E-2</v>
      </c>
      <c r="E238" s="5">
        <f t="shared" si="22"/>
        <v>9.8230000000000012E-2</v>
      </c>
      <c r="F238" s="5">
        <f t="shared" si="23"/>
        <v>2.4482300000000001</v>
      </c>
      <c r="G238" s="5">
        <f t="shared" si="24"/>
        <v>2.4000000000000004</v>
      </c>
      <c r="H238" s="5">
        <f t="shared" si="26"/>
        <v>2.4000000000000004</v>
      </c>
      <c r="I238" s="6">
        <f t="shared" si="25"/>
        <v>5.0000000000000266E-2</v>
      </c>
    </row>
    <row r="239" spans="1:9" ht="14.45" x14ac:dyDescent="0.3">
      <c r="A239" s="4">
        <v>2.36</v>
      </c>
      <c r="B239" s="5">
        <v>0.02</v>
      </c>
      <c r="C239" s="5">
        <v>2.18E-2</v>
      </c>
      <c r="D239" s="5">
        <f t="shared" si="21"/>
        <v>4.1800000000000004E-2</v>
      </c>
      <c r="E239" s="5">
        <f t="shared" si="22"/>
        <v>9.8648E-2</v>
      </c>
      <c r="F239" s="5">
        <f t="shared" si="23"/>
        <v>2.4586479999999997</v>
      </c>
      <c r="G239" s="5">
        <f t="shared" si="24"/>
        <v>2.4500000000000002</v>
      </c>
      <c r="H239" s="5">
        <f t="shared" si="26"/>
        <v>2.4500000000000002</v>
      </c>
      <c r="I239" s="6">
        <f t="shared" si="25"/>
        <v>9.0000000000000302E-2</v>
      </c>
    </row>
    <row r="240" spans="1:9" ht="14.45" x14ac:dyDescent="0.3">
      <c r="A240" s="4">
        <v>2.37</v>
      </c>
      <c r="B240" s="5">
        <v>0.02</v>
      </c>
      <c r="C240" s="5">
        <v>2.18E-2</v>
      </c>
      <c r="D240" s="5">
        <f t="shared" si="21"/>
        <v>4.1800000000000004E-2</v>
      </c>
      <c r="E240" s="5">
        <f t="shared" si="22"/>
        <v>9.9066000000000015E-2</v>
      </c>
      <c r="F240" s="5">
        <f t="shared" si="23"/>
        <v>2.4690660000000002</v>
      </c>
      <c r="G240" s="5">
        <f t="shared" si="24"/>
        <v>2.4500000000000002</v>
      </c>
      <c r="H240" s="5">
        <f t="shared" si="26"/>
        <v>2.4500000000000002</v>
      </c>
      <c r="I240" s="6">
        <f t="shared" si="25"/>
        <v>8.0000000000000071E-2</v>
      </c>
    </row>
    <row r="241" spans="1:11" ht="14.45" x14ac:dyDescent="0.3">
      <c r="A241" s="4">
        <v>2.38</v>
      </c>
      <c r="B241" s="5">
        <v>0.02</v>
      </c>
      <c r="C241" s="5">
        <v>2.18E-2</v>
      </c>
      <c r="D241" s="5">
        <f t="shared" si="21"/>
        <v>4.1800000000000004E-2</v>
      </c>
      <c r="E241" s="5">
        <f t="shared" si="22"/>
        <v>9.9484000000000003E-2</v>
      </c>
      <c r="F241" s="5">
        <f t="shared" si="23"/>
        <v>2.4794839999999998</v>
      </c>
      <c r="G241" s="5">
        <f t="shared" si="24"/>
        <v>2.4500000000000002</v>
      </c>
      <c r="H241" s="5">
        <f t="shared" si="26"/>
        <v>2.4500000000000002</v>
      </c>
      <c r="I241" s="6">
        <f t="shared" si="25"/>
        <v>7.0000000000000284E-2</v>
      </c>
    </row>
    <row r="242" spans="1:11" ht="14.45" x14ac:dyDescent="0.3">
      <c r="A242" s="4">
        <v>2.39</v>
      </c>
      <c r="B242" s="5">
        <v>0.02</v>
      </c>
      <c r="C242" s="5">
        <v>2.18E-2</v>
      </c>
      <c r="D242" s="5">
        <f t="shared" si="21"/>
        <v>4.1800000000000004E-2</v>
      </c>
      <c r="E242" s="5">
        <f t="shared" si="22"/>
        <v>9.9902000000000019E-2</v>
      </c>
      <c r="F242" s="5">
        <f t="shared" si="23"/>
        <v>2.4899020000000003</v>
      </c>
      <c r="G242" s="5">
        <f t="shared" si="24"/>
        <v>2.4500000000000002</v>
      </c>
      <c r="H242" s="5">
        <f t="shared" si="26"/>
        <v>2.4500000000000002</v>
      </c>
      <c r="I242" s="6">
        <f t="shared" si="25"/>
        <v>6.0000000000000053E-2</v>
      </c>
    </row>
    <row r="243" spans="1:11" s="24" customFormat="1" ht="14.45" x14ac:dyDescent="0.3">
      <c r="A243" s="22">
        <v>2.4</v>
      </c>
      <c r="B243" s="18">
        <v>0.02</v>
      </c>
      <c r="C243" s="18">
        <v>2.18E-2</v>
      </c>
      <c r="D243" s="18">
        <f t="shared" si="21"/>
        <v>4.1800000000000004E-2</v>
      </c>
      <c r="E243" s="18">
        <f t="shared" si="22"/>
        <v>0.10032000000000001</v>
      </c>
      <c r="F243" s="18">
        <f t="shared" si="23"/>
        <v>2.5003199999999999</v>
      </c>
      <c r="G243" s="18">
        <f t="shared" si="24"/>
        <v>2.5</v>
      </c>
      <c r="H243" s="5">
        <f t="shared" si="26"/>
        <v>2.5</v>
      </c>
      <c r="I243" s="23">
        <f t="shared" si="25"/>
        <v>0.10000000000000009</v>
      </c>
    </row>
    <row r="244" spans="1:11" ht="14.45" x14ac:dyDescent="0.3">
      <c r="A244" s="4">
        <v>2.41</v>
      </c>
      <c r="B244" s="5">
        <v>0.02</v>
      </c>
      <c r="C244" s="5">
        <v>2.18E-2</v>
      </c>
      <c r="D244" s="5">
        <f t="shared" si="21"/>
        <v>4.1800000000000004E-2</v>
      </c>
      <c r="E244" s="5">
        <f t="shared" si="22"/>
        <v>0.10073800000000002</v>
      </c>
      <c r="F244" s="5">
        <f t="shared" si="23"/>
        <v>2.5107380000000004</v>
      </c>
      <c r="G244" s="5">
        <f t="shared" si="24"/>
        <v>2.5</v>
      </c>
      <c r="H244" s="5">
        <f t="shared" si="26"/>
        <v>2.5</v>
      </c>
      <c r="I244" s="6">
        <f t="shared" si="25"/>
        <v>8.9999999999999858E-2</v>
      </c>
    </row>
    <row r="245" spans="1:11" ht="14.45" x14ac:dyDescent="0.3">
      <c r="A245" s="4">
        <v>2.42</v>
      </c>
      <c r="B245" s="5">
        <v>0.02</v>
      </c>
      <c r="C245" s="5">
        <v>2.18E-2</v>
      </c>
      <c r="D245" s="5">
        <f t="shared" si="21"/>
        <v>4.1800000000000004E-2</v>
      </c>
      <c r="E245" s="5">
        <f t="shared" si="22"/>
        <v>0.10115600000000001</v>
      </c>
      <c r="F245" s="20">
        <v>2.5099999999999998</v>
      </c>
      <c r="G245" s="5">
        <f t="shared" si="24"/>
        <v>2.5</v>
      </c>
      <c r="H245" s="5">
        <f t="shared" si="26"/>
        <v>2.5</v>
      </c>
      <c r="I245" s="6">
        <f t="shared" si="25"/>
        <v>8.0000000000000071E-2</v>
      </c>
      <c r="K245" s="21" t="s">
        <v>31</v>
      </c>
    </row>
    <row r="246" spans="1:11" ht="14.45" x14ac:dyDescent="0.3">
      <c r="A246" s="4">
        <v>2.4300000000000002</v>
      </c>
      <c r="B246" s="5">
        <v>0.02</v>
      </c>
      <c r="C246" s="5">
        <v>2.18E-2</v>
      </c>
      <c r="D246" s="5">
        <f t="shared" ref="D246:D309" si="27">B246+C246</f>
        <v>4.1800000000000004E-2</v>
      </c>
      <c r="E246" s="5">
        <f t="shared" ref="E246:E309" si="28">A246*D246</f>
        <v>0.10157400000000001</v>
      </c>
      <c r="F246" s="20">
        <v>2.5099999999999998</v>
      </c>
      <c r="G246" s="5">
        <f t="shared" ref="G246:G261" si="29">FLOOR(F246,0.05)</f>
        <v>2.5</v>
      </c>
      <c r="H246" s="5">
        <f t="shared" si="26"/>
        <v>2.5</v>
      </c>
      <c r="I246" s="6">
        <f t="shared" si="25"/>
        <v>6.999999999999984E-2</v>
      </c>
      <c r="K246" s="21" t="s">
        <v>31</v>
      </c>
    </row>
    <row r="247" spans="1:11" ht="14.45" x14ac:dyDescent="0.3">
      <c r="A247" s="4">
        <v>2.44</v>
      </c>
      <c r="B247" s="5">
        <v>0.02</v>
      </c>
      <c r="C247" s="5">
        <v>2.18E-2</v>
      </c>
      <c r="D247" s="5">
        <f t="shared" si="27"/>
        <v>4.1800000000000004E-2</v>
      </c>
      <c r="E247" s="5">
        <f t="shared" si="28"/>
        <v>0.10199200000000001</v>
      </c>
      <c r="F247" s="20">
        <v>2.5099999999999998</v>
      </c>
      <c r="G247" s="5">
        <f t="shared" si="29"/>
        <v>2.5</v>
      </c>
      <c r="H247" s="5">
        <f t="shared" si="26"/>
        <v>2.5</v>
      </c>
      <c r="I247" s="6">
        <f t="shared" si="25"/>
        <v>6.0000000000000053E-2</v>
      </c>
      <c r="K247" s="21" t="s">
        <v>31</v>
      </c>
    </row>
    <row r="248" spans="1:11" s="24" customFormat="1" ht="14.45" x14ac:dyDescent="0.3">
      <c r="A248" s="22">
        <v>2.4500000000000002</v>
      </c>
      <c r="B248" s="18">
        <v>0.02</v>
      </c>
      <c r="C248" s="18">
        <v>2.18E-2</v>
      </c>
      <c r="D248" s="18">
        <f t="shared" si="27"/>
        <v>4.1800000000000004E-2</v>
      </c>
      <c r="E248" s="18">
        <f t="shared" si="28"/>
        <v>0.10241000000000001</v>
      </c>
      <c r="F248" s="20">
        <v>2.5099999999999998</v>
      </c>
      <c r="G248" s="18">
        <f t="shared" si="29"/>
        <v>2.5</v>
      </c>
      <c r="H248" s="20">
        <v>2.5099999999999998</v>
      </c>
      <c r="I248" s="23">
        <f t="shared" si="25"/>
        <v>5.9999999999999609E-2</v>
      </c>
      <c r="K248" s="21" t="s">
        <v>31</v>
      </c>
    </row>
    <row r="249" spans="1:11" ht="14.45" x14ac:dyDescent="0.3">
      <c r="A249" s="4">
        <v>2.46</v>
      </c>
      <c r="B249" s="5">
        <v>0.02</v>
      </c>
      <c r="C249" s="5">
        <v>2.18E-2</v>
      </c>
      <c r="D249" s="5">
        <f t="shared" si="27"/>
        <v>4.1800000000000004E-2</v>
      </c>
      <c r="E249" s="5">
        <f t="shared" si="28"/>
        <v>0.102828</v>
      </c>
      <c r="F249" s="20">
        <v>2.5099999999999998</v>
      </c>
      <c r="G249" s="5">
        <f t="shared" si="29"/>
        <v>2.5</v>
      </c>
      <c r="H249" s="20">
        <v>2.5099999999999998</v>
      </c>
      <c r="I249" s="6">
        <f t="shared" si="25"/>
        <v>4.9999999999999822E-2</v>
      </c>
      <c r="K249" s="21" t="s">
        <v>31</v>
      </c>
    </row>
    <row r="250" spans="1:11" ht="14.45" x14ac:dyDescent="0.3">
      <c r="A250" s="4">
        <v>2.4700000000000002</v>
      </c>
      <c r="B250" s="5">
        <v>0.02</v>
      </c>
      <c r="C250" s="5">
        <v>2.18E-2</v>
      </c>
      <c r="D250" s="5">
        <f t="shared" si="27"/>
        <v>4.1800000000000004E-2</v>
      </c>
      <c r="E250" s="5">
        <f t="shared" si="28"/>
        <v>0.10324600000000002</v>
      </c>
      <c r="F250" s="20">
        <v>2.5099999999999998</v>
      </c>
      <c r="G250" s="5">
        <f t="shared" si="29"/>
        <v>2.5</v>
      </c>
      <c r="H250" s="20">
        <v>2.5099999999999998</v>
      </c>
      <c r="I250" s="6">
        <f t="shared" si="25"/>
        <v>3.9999999999999591E-2</v>
      </c>
      <c r="K250" s="21" t="s">
        <v>31</v>
      </c>
    </row>
    <row r="251" spans="1:11" ht="14.45" x14ac:dyDescent="0.3">
      <c r="A251" s="4">
        <v>2.48</v>
      </c>
      <c r="B251" s="5">
        <v>0.02</v>
      </c>
      <c r="C251" s="5">
        <v>2.18E-2</v>
      </c>
      <c r="D251" s="5">
        <f t="shared" si="27"/>
        <v>4.1800000000000004E-2</v>
      </c>
      <c r="E251" s="5">
        <f t="shared" si="28"/>
        <v>0.10366400000000001</v>
      </c>
      <c r="F251" s="20">
        <v>2.5099999999999998</v>
      </c>
      <c r="G251" s="5">
        <f t="shared" si="29"/>
        <v>2.5</v>
      </c>
      <c r="H251" s="20">
        <v>2.5099999999999998</v>
      </c>
      <c r="I251" s="6">
        <f t="shared" si="25"/>
        <v>2.9999999999999805E-2</v>
      </c>
      <c r="K251" s="21" t="s">
        <v>31</v>
      </c>
    </row>
    <row r="252" spans="1:11" ht="14.45" x14ac:dyDescent="0.3">
      <c r="A252" s="4">
        <v>2.4900000000000002</v>
      </c>
      <c r="B252" s="5">
        <v>0.02</v>
      </c>
      <c r="C252" s="5">
        <v>2.18E-2</v>
      </c>
      <c r="D252" s="5">
        <f t="shared" si="27"/>
        <v>4.1800000000000004E-2</v>
      </c>
      <c r="E252" s="5">
        <f t="shared" si="28"/>
        <v>0.10408200000000002</v>
      </c>
      <c r="F252" s="20">
        <v>2.5099999999999998</v>
      </c>
      <c r="G252" s="5">
        <f t="shared" si="29"/>
        <v>2.5</v>
      </c>
      <c r="H252" s="20">
        <v>2.5099999999999998</v>
      </c>
      <c r="I252" s="6">
        <f t="shared" si="25"/>
        <v>1.9999999999999574E-2</v>
      </c>
      <c r="K252" s="21" t="s">
        <v>31</v>
      </c>
    </row>
    <row r="253" spans="1:11" ht="14.45" x14ac:dyDescent="0.3">
      <c r="A253" s="4">
        <v>2.5</v>
      </c>
      <c r="B253" s="5">
        <v>0.02</v>
      </c>
      <c r="C253" s="5">
        <v>2.18E-2</v>
      </c>
      <c r="D253" s="5">
        <f t="shared" si="27"/>
        <v>4.1800000000000004E-2</v>
      </c>
      <c r="E253" s="5">
        <f t="shared" si="28"/>
        <v>0.10450000000000001</v>
      </c>
      <c r="F253" s="20">
        <v>2.5099999999999998</v>
      </c>
      <c r="G253" s="5">
        <f t="shared" si="29"/>
        <v>2.5</v>
      </c>
      <c r="H253" s="20">
        <v>2.5099999999999998</v>
      </c>
      <c r="I253" s="6">
        <f t="shared" si="25"/>
        <v>9.9999999999997868E-3</v>
      </c>
      <c r="K253" s="21" t="s">
        <v>31</v>
      </c>
    </row>
    <row r="254" spans="1:11" ht="14.45" x14ac:dyDescent="0.3">
      <c r="A254" s="4">
        <v>2.5099999999999998</v>
      </c>
      <c r="B254" s="5">
        <v>0.02</v>
      </c>
      <c r="C254" s="5">
        <v>2.18E-2</v>
      </c>
      <c r="D254" s="5">
        <f t="shared" si="27"/>
        <v>4.1800000000000004E-2</v>
      </c>
      <c r="E254" s="5">
        <f t="shared" si="28"/>
        <v>0.104918</v>
      </c>
      <c r="F254" s="20">
        <v>2.5099999999999998</v>
      </c>
      <c r="G254" s="5">
        <f t="shared" si="29"/>
        <v>2.5</v>
      </c>
      <c r="H254" s="20">
        <v>2.5099999999999998</v>
      </c>
      <c r="I254" s="6">
        <f t="shared" si="25"/>
        <v>0</v>
      </c>
      <c r="K254" s="21" t="s">
        <v>31</v>
      </c>
    </row>
    <row r="255" spans="1:11" x14ac:dyDescent="0.25">
      <c r="A255" s="4">
        <v>2.52</v>
      </c>
      <c r="B255" s="5">
        <v>0.02</v>
      </c>
      <c r="C255" s="5">
        <v>2.18E-2</v>
      </c>
      <c r="D255" s="5">
        <f t="shared" si="27"/>
        <v>4.1800000000000004E-2</v>
      </c>
      <c r="E255" s="5">
        <f t="shared" si="28"/>
        <v>0.10533600000000001</v>
      </c>
      <c r="F255" s="5">
        <f>A255+E255</f>
        <v>2.6253359999999999</v>
      </c>
      <c r="G255" s="5">
        <f t="shared" si="29"/>
        <v>2.6</v>
      </c>
      <c r="H255" s="5">
        <f t="shared" si="26"/>
        <v>2.6</v>
      </c>
      <c r="I255" s="6">
        <f t="shared" si="25"/>
        <v>8.0000000000000071E-2</v>
      </c>
    </row>
    <row r="256" spans="1:11" x14ac:dyDescent="0.25">
      <c r="A256" s="4">
        <v>2.5299999999999998</v>
      </c>
      <c r="B256" s="5">
        <v>0.02</v>
      </c>
      <c r="C256" s="5">
        <v>2.18E-2</v>
      </c>
      <c r="D256" s="5">
        <f t="shared" si="27"/>
        <v>4.1800000000000004E-2</v>
      </c>
      <c r="E256" s="5">
        <f t="shared" si="28"/>
        <v>0.105754</v>
      </c>
      <c r="F256" s="5">
        <f t="shared" ref="F256:F309" si="30">A256+E256</f>
        <v>2.6357539999999999</v>
      </c>
      <c r="G256" s="5">
        <f t="shared" si="29"/>
        <v>2.6</v>
      </c>
      <c r="H256" s="5">
        <f t="shared" si="26"/>
        <v>2.6</v>
      </c>
      <c r="I256" s="6">
        <f t="shared" si="25"/>
        <v>7.0000000000000284E-2</v>
      </c>
    </row>
    <row r="257" spans="1:9" x14ac:dyDescent="0.25">
      <c r="A257" s="4">
        <v>2.54</v>
      </c>
      <c r="B257" s="5">
        <v>0.02</v>
      </c>
      <c r="C257" s="5">
        <v>2.18E-2</v>
      </c>
      <c r="D257" s="5">
        <f t="shared" si="27"/>
        <v>4.1800000000000004E-2</v>
      </c>
      <c r="E257" s="5">
        <f t="shared" si="28"/>
        <v>0.10617200000000002</v>
      </c>
      <c r="F257" s="5">
        <f t="shared" si="30"/>
        <v>2.646172</v>
      </c>
      <c r="G257" s="5">
        <f t="shared" si="29"/>
        <v>2.6</v>
      </c>
      <c r="H257" s="5">
        <f t="shared" si="26"/>
        <v>2.6</v>
      </c>
      <c r="I257" s="6">
        <f t="shared" si="25"/>
        <v>6.0000000000000053E-2</v>
      </c>
    </row>
    <row r="258" spans="1:9" x14ac:dyDescent="0.25">
      <c r="A258" s="4">
        <v>2.5499999999999998</v>
      </c>
      <c r="B258" s="5">
        <v>0.02</v>
      </c>
      <c r="C258" s="5">
        <v>2.18E-2</v>
      </c>
      <c r="D258" s="5">
        <f t="shared" si="27"/>
        <v>4.1800000000000004E-2</v>
      </c>
      <c r="E258" s="5">
        <f t="shared" si="28"/>
        <v>0.10659</v>
      </c>
      <c r="F258" s="5">
        <f t="shared" si="30"/>
        <v>2.65659</v>
      </c>
      <c r="G258" s="5">
        <f t="shared" si="29"/>
        <v>2.6500000000000004</v>
      </c>
      <c r="H258" s="5">
        <f t="shared" si="26"/>
        <v>2.6500000000000004</v>
      </c>
      <c r="I258" s="6">
        <f t="shared" ref="I258:I321" si="31">H258-A258</f>
        <v>0.10000000000000053</v>
      </c>
    </row>
    <row r="259" spans="1:9" x14ac:dyDescent="0.25">
      <c r="A259" s="4">
        <v>2.56</v>
      </c>
      <c r="B259" s="5">
        <v>0.02</v>
      </c>
      <c r="C259" s="5">
        <v>2.18E-2</v>
      </c>
      <c r="D259" s="5">
        <f t="shared" si="27"/>
        <v>4.1800000000000004E-2</v>
      </c>
      <c r="E259" s="5">
        <f t="shared" si="28"/>
        <v>0.10700800000000001</v>
      </c>
      <c r="F259" s="5">
        <f t="shared" si="30"/>
        <v>2.667008</v>
      </c>
      <c r="G259" s="5">
        <f t="shared" si="29"/>
        <v>2.6500000000000004</v>
      </c>
      <c r="H259" s="5">
        <f t="shared" si="26"/>
        <v>2.6500000000000004</v>
      </c>
      <c r="I259" s="6">
        <f t="shared" si="31"/>
        <v>9.0000000000000302E-2</v>
      </c>
    </row>
    <row r="260" spans="1:9" x14ac:dyDescent="0.25">
      <c r="A260" s="4">
        <v>2.57</v>
      </c>
      <c r="B260" s="5">
        <v>0.02</v>
      </c>
      <c r="C260" s="5">
        <v>2.18E-2</v>
      </c>
      <c r="D260" s="5">
        <f t="shared" si="27"/>
        <v>4.1800000000000004E-2</v>
      </c>
      <c r="E260" s="5">
        <f t="shared" si="28"/>
        <v>0.10742600000000001</v>
      </c>
      <c r="F260" s="5">
        <f t="shared" si="30"/>
        <v>2.6774259999999996</v>
      </c>
      <c r="G260" s="5">
        <f t="shared" si="29"/>
        <v>2.6500000000000004</v>
      </c>
      <c r="H260" s="5">
        <f t="shared" ref="H260:H323" si="32">IF((FLOOR(G260,0.05))&lt;A260,A260,(FLOOR(G260,0.05)))</f>
        <v>2.6500000000000004</v>
      </c>
      <c r="I260" s="6">
        <f t="shared" si="31"/>
        <v>8.0000000000000515E-2</v>
      </c>
    </row>
    <row r="261" spans="1:9" x14ac:dyDescent="0.25">
      <c r="A261" s="4">
        <v>2.58</v>
      </c>
      <c r="B261" s="5">
        <v>0.02</v>
      </c>
      <c r="C261" s="5">
        <v>2.18E-2</v>
      </c>
      <c r="D261" s="5">
        <f t="shared" si="27"/>
        <v>4.1800000000000004E-2</v>
      </c>
      <c r="E261" s="5">
        <f t="shared" si="28"/>
        <v>0.10784400000000001</v>
      </c>
      <c r="F261" s="5">
        <f t="shared" si="30"/>
        <v>2.6878440000000001</v>
      </c>
      <c r="G261" s="5">
        <f t="shared" si="29"/>
        <v>2.6500000000000004</v>
      </c>
      <c r="H261" s="5">
        <f t="shared" si="32"/>
        <v>2.6500000000000004</v>
      </c>
      <c r="I261" s="6">
        <f t="shared" si="31"/>
        <v>7.0000000000000284E-2</v>
      </c>
    </row>
    <row r="262" spans="1:9" x14ac:dyDescent="0.25">
      <c r="A262" s="4">
        <v>2.59</v>
      </c>
      <c r="B262" s="5">
        <v>0.02</v>
      </c>
      <c r="C262" s="5">
        <v>2.18E-2</v>
      </c>
      <c r="D262" s="5">
        <f t="shared" si="27"/>
        <v>4.1800000000000004E-2</v>
      </c>
      <c r="E262" s="5">
        <f t="shared" si="28"/>
        <v>0.108262</v>
      </c>
      <c r="F262" s="5">
        <f t="shared" si="30"/>
        <v>2.6982619999999997</v>
      </c>
      <c r="G262" s="5">
        <f t="shared" ref="G262:G325" si="33">FLOOR(F262,0.05)</f>
        <v>2.6500000000000004</v>
      </c>
      <c r="H262" s="5">
        <f t="shared" si="32"/>
        <v>2.6500000000000004</v>
      </c>
      <c r="I262" s="6">
        <f t="shared" si="31"/>
        <v>6.0000000000000497E-2</v>
      </c>
    </row>
    <row r="263" spans="1:9" x14ac:dyDescent="0.25">
      <c r="A263" s="4">
        <v>2.6</v>
      </c>
      <c r="B263" s="5">
        <v>0.02</v>
      </c>
      <c r="C263" s="5">
        <v>2.18E-2</v>
      </c>
      <c r="D263" s="5">
        <f t="shared" si="27"/>
        <v>4.1800000000000004E-2</v>
      </c>
      <c r="E263" s="5">
        <f t="shared" si="28"/>
        <v>0.10868000000000001</v>
      </c>
      <c r="F263" s="5">
        <f t="shared" si="30"/>
        <v>2.7086800000000002</v>
      </c>
      <c r="G263" s="5">
        <f t="shared" si="33"/>
        <v>2.7</v>
      </c>
      <c r="H263" s="5">
        <f t="shared" si="32"/>
        <v>2.7</v>
      </c>
      <c r="I263" s="6">
        <f t="shared" si="31"/>
        <v>0.10000000000000009</v>
      </c>
    </row>
    <row r="264" spans="1:9" x14ac:dyDescent="0.25">
      <c r="A264" s="4">
        <v>2.61</v>
      </c>
      <c r="B264" s="5">
        <v>0.02</v>
      </c>
      <c r="C264" s="5">
        <v>2.18E-2</v>
      </c>
      <c r="D264" s="5">
        <f t="shared" si="27"/>
        <v>4.1800000000000004E-2</v>
      </c>
      <c r="E264" s="5">
        <f t="shared" si="28"/>
        <v>0.109098</v>
      </c>
      <c r="F264" s="5">
        <f t="shared" si="30"/>
        <v>2.7190979999999998</v>
      </c>
      <c r="G264" s="5">
        <f t="shared" si="33"/>
        <v>2.7</v>
      </c>
      <c r="H264" s="5">
        <f t="shared" si="32"/>
        <v>2.7</v>
      </c>
      <c r="I264" s="6">
        <f t="shared" si="31"/>
        <v>9.0000000000000302E-2</v>
      </c>
    </row>
    <row r="265" spans="1:9" x14ac:dyDescent="0.25">
      <c r="A265" s="4">
        <v>2.62</v>
      </c>
      <c r="B265" s="5">
        <v>0.02</v>
      </c>
      <c r="C265" s="5">
        <v>2.18E-2</v>
      </c>
      <c r="D265" s="5">
        <f t="shared" si="27"/>
        <v>4.1800000000000004E-2</v>
      </c>
      <c r="E265" s="5">
        <f t="shared" si="28"/>
        <v>0.10951600000000002</v>
      </c>
      <c r="F265" s="5">
        <f t="shared" si="30"/>
        <v>2.7295160000000003</v>
      </c>
      <c r="G265" s="5">
        <f t="shared" si="33"/>
        <v>2.7</v>
      </c>
      <c r="H265" s="5">
        <f t="shared" si="32"/>
        <v>2.7</v>
      </c>
      <c r="I265" s="6">
        <f t="shared" si="31"/>
        <v>8.0000000000000071E-2</v>
      </c>
    </row>
    <row r="266" spans="1:9" x14ac:dyDescent="0.25">
      <c r="A266" s="4">
        <v>2.63</v>
      </c>
      <c r="B266" s="5">
        <v>0.02</v>
      </c>
      <c r="C266" s="5">
        <v>2.18E-2</v>
      </c>
      <c r="D266" s="5">
        <f t="shared" si="27"/>
        <v>4.1800000000000004E-2</v>
      </c>
      <c r="E266" s="5">
        <f t="shared" si="28"/>
        <v>0.109934</v>
      </c>
      <c r="F266" s="5">
        <f t="shared" si="30"/>
        <v>2.7399339999999999</v>
      </c>
      <c r="G266" s="5">
        <f t="shared" si="33"/>
        <v>2.7</v>
      </c>
      <c r="H266" s="5">
        <f t="shared" si="32"/>
        <v>2.7</v>
      </c>
      <c r="I266" s="6">
        <f t="shared" si="31"/>
        <v>7.0000000000000284E-2</v>
      </c>
    </row>
    <row r="267" spans="1:9" x14ac:dyDescent="0.25">
      <c r="A267" s="4">
        <v>2.6400000000000099</v>
      </c>
      <c r="B267" s="5">
        <v>0.02</v>
      </c>
      <c r="C267" s="5">
        <v>2.18E-2</v>
      </c>
      <c r="D267" s="5">
        <f t="shared" si="27"/>
        <v>4.1800000000000004E-2</v>
      </c>
      <c r="E267" s="5">
        <f t="shared" si="28"/>
        <v>0.11035200000000042</v>
      </c>
      <c r="F267" s="5">
        <f t="shared" si="30"/>
        <v>2.7503520000000101</v>
      </c>
      <c r="G267" s="5">
        <f t="shared" si="33"/>
        <v>2.75</v>
      </c>
      <c r="H267" s="5">
        <f t="shared" si="32"/>
        <v>2.75</v>
      </c>
      <c r="I267" s="6">
        <f t="shared" si="31"/>
        <v>0.10999999999999011</v>
      </c>
    </row>
    <row r="268" spans="1:9" x14ac:dyDescent="0.25">
      <c r="A268" s="4">
        <v>2.65</v>
      </c>
      <c r="B268" s="5">
        <v>0.02</v>
      </c>
      <c r="C268" s="5">
        <v>2.18E-2</v>
      </c>
      <c r="D268" s="5">
        <f t="shared" si="27"/>
        <v>4.1800000000000004E-2</v>
      </c>
      <c r="E268" s="5">
        <f t="shared" si="28"/>
        <v>0.11077000000000001</v>
      </c>
      <c r="F268" s="5">
        <f t="shared" si="30"/>
        <v>2.7607699999999999</v>
      </c>
      <c r="G268" s="5">
        <f t="shared" si="33"/>
        <v>2.75</v>
      </c>
      <c r="H268" s="5">
        <f t="shared" si="32"/>
        <v>2.75</v>
      </c>
      <c r="I268" s="6">
        <f t="shared" si="31"/>
        <v>0.10000000000000009</v>
      </c>
    </row>
    <row r="269" spans="1:9" x14ac:dyDescent="0.25">
      <c r="A269" s="4">
        <v>2.6600000000000099</v>
      </c>
      <c r="B269" s="5">
        <v>0.02</v>
      </c>
      <c r="C269" s="5">
        <v>2.18E-2</v>
      </c>
      <c r="D269" s="5">
        <f t="shared" si="27"/>
        <v>4.1800000000000004E-2</v>
      </c>
      <c r="E269" s="5">
        <f t="shared" si="28"/>
        <v>0.11118800000000043</v>
      </c>
      <c r="F269" s="5">
        <f t="shared" si="30"/>
        <v>2.7711880000000102</v>
      </c>
      <c r="G269" s="5">
        <f t="shared" si="33"/>
        <v>2.75</v>
      </c>
      <c r="H269" s="5">
        <f t="shared" si="32"/>
        <v>2.75</v>
      </c>
      <c r="I269" s="6">
        <f t="shared" si="31"/>
        <v>8.9999999999990088E-2</v>
      </c>
    </row>
    <row r="270" spans="1:9" x14ac:dyDescent="0.25">
      <c r="A270" s="4">
        <v>2.67</v>
      </c>
      <c r="B270" s="5">
        <v>0.02</v>
      </c>
      <c r="C270" s="5">
        <v>2.18E-2</v>
      </c>
      <c r="D270" s="5">
        <f t="shared" si="27"/>
        <v>4.1800000000000004E-2</v>
      </c>
      <c r="E270" s="5">
        <f t="shared" si="28"/>
        <v>0.11160600000000001</v>
      </c>
      <c r="F270" s="5">
        <f t="shared" si="30"/>
        <v>2.781606</v>
      </c>
      <c r="G270" s="5">
        <f t="shared" si="33"/>
        <v>2.75</v>
      </c>
      <c r="H270" s="5">
        <f t="shared" si="32"/>
        <v>2.75</v>
      </c>
      <c r="I270" s="6">
        <f t="shared" si="31"/>
        <v>8.0000000000000071E-2</v>
      </c>
    </row>
    <row r="271" spans="1:9" x14ac:dyDescent="0.25">
      <c r="A271" s="4">
        <v>2.6800000000000099</v>
      </c>
      <c r="B271" s="5">
        <v>0.02</v>
      </c>
      <c r="C271" s="5">
        <v>2.18E-2</v>
      </c>
      <c r="D271" s="5">
        <f t="shared" si="27"/>
        <v>4.1800000000000004E-2</v>
      </c>
      <c r="E271" s="5">
        <f t="shared" si="28"/>
        <v>0.11202400000000043</v>
      </c>
      <c r="F271" s="5">
        <f t="shared" si="30"/>
        <v>2.7920240000000103</v>
      </c>
      <c r="G271" s="5">
        <f t="shared" si="33"/>
        <v>2.75</v>
      </c>
      <c r="H271" s="5">
        <f t="shared" si="32"/>
        <v>2.75</v>
      </c>
      <c r="I271" s="6">
        <f t="shared" si="31"/>
        <v>6.999999999999007E-2</v>
      </c>
    </row>
    <row r="272" spans="1:9" x14ac:dyDescent="0.25">
      <c r="A272" s="4">
        <v>2.6900000000000102</v>
      </c>
      <c r="B272" s="5">
        <v>0.02</v>
      </c>
      <c r="C272" s="5">
        <v>2.18E-2</v>
      </c>
      <c r="D272" s="5">
        <f t="shared" si="27"/>
        <v>4.1800000000000004E-2</v>
      </c>
      <c r="E272" s="5">
        <f t="shared" si="28"/>
        <v>0.11244200000000043</v>
      </c>
      <c r="F272" s="5">
        <f t="shared" si="30"/>
        <v>2.8024420000000108</v>
      </c>
      <c r="G272" s="5">
        <f t="shared" si="33"/>
        <v>2.8000000000000003</v>
      </c>
      <c r="H272" s="5">
        <f t="shared" si="32"/>
        <v>2.8000000000000003</v>
      </c>
      <c r="I272" s="6">
        <f t="shared" si="31"/>
        <v>0.10999999999999011</v>
      </c>
    </row>
    <row r="273" spans="1:9" x14ac:dyDescent="0.25">
      <c r="A273" s="4">
        <v>2.7000000000000099</v>
      </c>
      <c r="B273" s="5">
        <v>0.02</v>
      </c>
      <c r="C273" s="5">
        <v>2.18E-2</v>
      </c>
      <c r="D273" s="5">
        <f t="shared" si="27"/>
        <v>4.1800000000000004E-2</v>
      </c>
      <c r="E273" s="5">
        <f t="shared" si="28"/>
        <v>0.11286000000000043</v>
      </c>
      <c r="F273" s="5">
        <f t="shared" si="30"/>
        <v>2.8128600000000104</v>
      </c>
      <c r="G273" s="5">
        <f t="shared" si="33"/>
        <v>2.8000000000000003</v>
      </c>
      <c r="H273" s="5">
        <f t="shared" si="32"/>
        <v>2.8000000000000003</v>
      </c>
      <c r="I273" s="6">
        <f t="shared" si="31"/>
        <v>9.9999999999990319E-2</v>
      </c>
    </row>
    <row r="274" spans="1:9" x14ac:dyDescent="0.25">
      <c r="A274" s="4">
        <v>2.7100000000000102</v>
      </c>
      <c r="B274" s="5">
        <v>0.02</v>
      </c>
      <c r="C274" s="5">
        <v>2.18E-2</v>
      </c>
      <c r="D274" s="5">
        <f t="shared" si="27"/>
        <v>4.1800000000000004E-2</v>
      </c>
      <c r="E274" s="5">
        <f t="shared" si="28"/>
        <v>0.11327800000000043</v>
      </c>
      <c r="F274" s="5">
        <f t="shared" si="30"/>
        <v>2.8232780000000108</v>
      </c>
      <c r="G274" s="5">
        <f t="shared" si="33"/>
        <v>2.8000000000000003</v>
      </c>
      <c r="H274" s="5">
        <f t="shared" si="32"/>
        <v>2.8000000000000003</v>
      </c>
      <c r="I274" s="6">
        <f t="shared" si="31"/>
        <v>8.9999999999990088E-2</v>
      </c>
    </row>
    <row r="275" spans="1:9" x14ac:dyDescent="0.25">
      <c r="A275" s="4">
        <v>2.72000000000001</v>
      </c>
      <c r="B275" s="5">
        <v>0.02</v>
      </c>
      <c r="C275" s="5">
        <v>2.18E-2</v>
      </c>
      <c r="D275" s="5">
        <f t="shared" si="27"/>
        <v>4.1800000000000004E-2</v>
      </c>
      <c r="E275" s="5">
        <f t="shared" si="28"/>
        <v>0.11369600000000042</v>
      </c>
      <c r="F275" s="5">
        <f t="shared" si="30"/>
        <v>2.8336960000000104</v>
      </c>
      <c r="G275" s="5">
        <f t="shared" si="33"/>
        <v>2.8000000000000003</v>
      </c>
      <c r="H275" s="5">
        <f t="shared" si="32"/>
        <v>2.8000000000000003</v>
      </c>
      <c r="I275" s="6">
        <f t="shared" si="31"/>
        <v>7.9999999999990301E-2</v>
      </c>
    </row>
    <row r="276" spans="1:9" x14ac:dyDescent="0.25">
      <c r="A276" s="4">
        <v>2.7300000000000102</v>
      </c>
      <c r="B276" s="5">
        <v>0.02</v>
      </c>
      <c r="C276" s="5">
        <v>2.18E-2</v>
      </c>
      <c r="D276" s="5">
        <f t="shared" si="27"/>
        <v>4.1800000000000004E-2</v>
      </c>
      <c r="E276" s="5">
        <f t="shared" si="28"/>
        <v>0.11411400000000044</v>
      </c>
      <c r="F276" s="5">
        <f t="shared" si="30"/>
        <v>2.8441140000000105</v>
      </c>
      <c r="G276" s="5">
        <f t="shared" si="33"/>
        <v>2.8000000000000003</v>
      </c>
      <c r="H276" s="5">
        <f t="shared" si="32"/>
        <v>2.8000000000000003</v>
      </c>
      <c r="I276" s="6">
        <f t="shared" si="31"/>
        <v>6.999999999999007E-2</v>
      </c>
    </row>
    <row r="277" spans="1:9" x14ac:dyDescent="0.25">
      <c r="A277" s="4">
        <v>2.74000000000001</v>
      </c>
      <c r="B277" s="5">
        <v>0.02</v>
      </c>
      <c r="C277" s="5">
        <v>2.18E-2</v>
      </c>
      <c r="D277" s="5">
        <f t="shared" si="27"/>
        <v>4.1800000000000004E-2</v>
      </c>
      <c r="E277" s="5">
        <f t="shared" si="28"/>
        <v>0.11453200000000043</v>
      </c>
      <c r="F277" s="5">
        <f t="shared" si="30"/>
        <v>2.8545320000000105</v>
      </c>
      <c r="G277" s="5">
        <f t="shared" si="33"/>
        <v>2.85</v>
      </c>
      <c r="H277" s="5">
        <f t="shared" si="32"/>
        <v>2.85</v>
      </c>
      <c r="I277" s="6">
        <f t="shared" si="31"/>
        <v>0.10999999999999011</v>
      </c>
    </row>
    <row r="278" spans="1:9" x14ac:dyDescent="0.25">
      <c r="A278" s="4">
        <v>2.7500000000000102</v>
      </c>
      <c r="B278" s="5">
        <v>0.02</v>
      </c>
      <c r="C278" s="5">
        <v>2.18E-2</v>
      </c>
      <c r="D278" s="5">
        <f t="shared" si="27"/>
        <v>4.1800000000000004E-2</v>
      </c>
      <c r="E278" s="5">
        <f t="shared" si="28"/>
        <v>0.11495000000000044</v>
      </c>
      <c r="F278" s="5">
        <f t="shared" si="30"/>
        <v>2.8649500000000105</v>
      </c>
      <c r="G278" s="5">
        <f t="shared" si="33"/>
        <v>2.85</v>
      </c>
      <c r="H278" s="5">
        <f t="shared" si="32"/>
        <v>2.85</v>
      </c>
      <c r="I278" s="6">
        <f t="shared" si="31"/>
        <v>9.9999999999989875E-2</v>
      </c>
    </row>
    <row r="279" spans="1:9" x14ac:dyDescent="0.25">
      <c r="A279" s="4">
        <v>2.76000000000001</v>
      </c>
      <c r="B279" s="5">
        <v>0.02</v>
      </c>
      <c r="C279" s="5">
        <v>2.18E-2</v>
      </c>
      <c r="D279" s="5">
        <f t="shared" si="27"/>
        <v>4.1800000000000004E-2</v>
      </c>
      <c r="E279" s="5">
        <f t="shared" si="28"/>
        <v>0.11536800000000043</v>
      </c>
      <c r="F279" s="5">
        <f t="shared" si="30"/>
        <v>2.8753680000000106</v>
      </c>
      <c r="G279" s="5">
        <f t="shared" si="33"/>
        <v>2.85</v>
      </c>
      <c r="H279" s="5">
        <f t="shared" si="32"/>
        <v>2.85</v>
      </c>
      <c r="I279" s="6">
        <f t="shared" si="31"/>
        <v>8.9999999999990088E-2</v>
      </c>
    </row>
    <row r="280" spans="1:9" x14ac:dyDescent="0.25">
      <c r="A280" s="4">
        <v>2.7700000000000098</v>
      </c>
      <c r="B280" s="5">
        <v>0.02</v>
      </c>
      <c r="C280" s="5">
        <v>2.18E-2</v>
      </c>
      <c r="D280" s="5">
        <f t="shared" si="27"/>
        <v>4.1800000000000004E-2</v>
      </c>
      <c r="E280" s="5">
        <f t="shared" si="28"/>
        <v>0.11578600000000042</v>
      </c>
      <c r="F280" s="5">
        <f t="shared" si="30"/>
        <v>2.8857860000000102</v>
      </c>
      <c r="G280" s="5">
        <f t="shared" si="33"/>
        <v>2.85</v>
      </c>
      <c r="H280" s="5">
        <f t="shared" si="32"/>
        <v>2.85</v>
      </c>
      <c r="I280" s="6">
        <f t="shared" si="31"/>
        <v>7.9999999999990301E-2</v>
      </c>
    </row>
    <row r="281" spans="1:9" x14ac:dyDescent="0.25">
      <c r="A281" s="4">
        <v>2.78000000000001</v>
      </c>
      <c r="B281" s="5">
        <v>0.02</v>
      </c>
      <c r="C281" s="5">
        <v>2.18E-2</v>
      </c>
      <c r="D281" s="5">
        <f t="shared" si="27"/>
        <v>4.1800000000000004E-2</v>
      </c>
      <c r="E281" s="5">
        <f t="shared" si="28"/>
        <v>0.11620400000000043</v>
      </c>
      <c r="F281" s="5">
        <f t="shared" si="30"/>
        <v>2.8962040000000107</v>
      </c>
      <c r="G281" s="5">
        <f t="shared" si="33"/>
        <v>2.85</v>
      </c>
      <c r="H281" s="5">
        <f t="shared" si="32"/>
        <v>2.85</v>
      </c>
      <c r="I281" s="6">
        <f t="shared" si="31"/>
        <v>6.999999999999007E-2</v>
      </c>
    </row>
    <row r="282" spans="1:9" x14ac:dyDescent="0.25">
      <c r="A282" s="4">
        <v>2.7900000000000098</v>
      </c>
      <c r="B282" s="5">
        <v>0.02</v>
      </c>
      <c r="C282" s="5">
        <v>2.18E-2</v>
      </c>
      <c r="D282" s="5">
        <f t="shared" si="27"/>
        <v>4.1800000000000004E-2</v>
      </c>
      <c r="E282" s="5">
        <f t="shared" si="28"/>
        <v>0.11662200000000042</v>
      </c>
      <c r="F282" s="5">
        <f t="shared" si="30"/>
        <v>2.9066220000000103</v>
      </c>
      <c r="G282" s="5">
        <f t="shared" si="33"/>
        <v>2.9000000000000004</v>
      </c>
      <c r="H282" s="5">
        <f t="shared" si="32"/>
        <v>2.9000000000000004</v>
      </c>
      <c r="I282" s="6">
        <f t="shared" si="31"/>
        <v>0.10999999999999055</v>
      </c>
    </row>
    <row r="283" spans="1:9" x14ac:dyDescent="0.25">
      <c r="A283" s="4">
        <v>2.80000000000001</v>
      </c>
      <c r="B283" s="5">
        <v>0.02</v>
      </c>
      <c r="C283" s="5">
        <v>2.18E-2</v>
      </c>
      <c r="D283" s="5">
        <f t="shared" si="27"/>
        <v>4.1800000000000004E-2</v>
      </c>
      <c r="E283" s="5">
        <f t="shared" si="28"/>
        <v>0.11704000000000044</v>
      </c>
      <c r="F283" s="5">
        <f t="shared" si="30"/>
        <v>2.9170400000000103</v>
      </c>
      <c r="G283" s="5">
        <f t="shared" si="33"/>
        <v>2.9000000000000004</v>
      </c>
      <c r="H283" s="5">
        <f t="shared" si="32"/>
        <v>2.9000000000000004</v>
      </c>
      <c r="I283" s="6">
        <f t="shared" si="31"/>
        <v>9.9999999999990319E-2</v>
      </c>
    </row>
    <row r="284" spans="1:9" x14ac:dyDescent="0.25">
      <c r="A284" s="4">
        <v>2.8100000000000098</v>
      </c>
      <c r="B284" s="5">
        <v>0.02</v>
      </c>
      <c r="C284" s="5">
        <v>2.18E-2</v>
      </c>
      <c r="D284" s="5">
        <f t="shared" si="27"/>
        <v>4.1800000000000004E-2</v>
      </c>
      <c r="E284" s="5">
        <f t="shared" si="28"/>
        <v>0.11745800000000042</v>
      </c>
      <c r="F284" s="5">
        <f t="shared" si="30"/>
        <v>2.9274580000000103</v>
      </c>
      <c r="G284" s="5">
        <f t="shared" si="33"/>
        <v>2.9000000000000004</v>
      </c>
      <c r="H284" s="5">
        <f t="shared" si="32"/>
        <v>2.9000000000000004</v>
      </c>
      <c r="I284" s="6">
        <f t="shared" si="31"/>
        <v>8.9999999999990532E-2</v>
      </c>
    </row>
    <row r="285" spans="1:9" x14ac:dyDescent="0.25">
      <c r="A285" s="4">
        <v>2.8200000000000101</v>
      </c>
      <c r="B285" s="5">
        <v>0.02</v>
      </c>
      <c r="C285" s="5">
        <v>2.18E-2</v>
      </c>
      <c r="D285" s="5">
        <f t="shared" si="27"/>
        <v>4.1800000000000004E-2</v>
      </c>
      <c r="E285" s="5">
        <f t="shared" si="28"/>
        <v>0.11787600000000042</v>
      </c>
      <c r="F285" s="5">
        <f t="shared" si="30"/>
        <v>2.9378760000000104</v>
      </c>
      <c r="G285" s="5">
        <f t="shared" si="33"/>
        <v>2.9000000000000004</v>
      </c>
      <c r="H285" s="5">
        <f t="shared" si="32"/>
        <v>2.9000000000000004</v>
      </c>
      <c r="I285" s="6">
        <f t="shared" si="31"/>
        <v>7.9999999999990301E-2</v>
      </c>
    </row>
    <row r="286" spans="1:9" x14ac:dyDescent="0.25">
      <c r="A286" s="4">
        <v>2.8300000000000098</v>
      </c>
      <c r="B286" s="5">
        <v>0.02</v>
      </c>
      <c r="C286" s="5">
        <v>2.18E-2</v>
      </c>
      <c r="D286" s="5">
        <f t="shared" si="27"/>
        <v>4.1800000000000004E-2</v>
      </c>
      <c r="E286" s="5">
        <f t="shared" si="28"/>
        <v>0.11829400000000043</v>
      </c>
      <c r="F286" s="5">
        <f t="shared" si="30"/>
        <v>2.9482940000000104</v>
      </c>
      <c r="G286" s="5">
        <f t="shared" si="33"/>
        <v>2.9000000000000004</v>
      </c>
      <c r="H286" s="5">
        <f t="shared" si="32"/>
        <v>2.9000000000000004</v>
      </c>
      <c r="I286" s="6">
        <f t="shared" si="31"/>
        <v>6.9999999999990514E-2</v>
      </c>
    </row>
    <row r="287" spans="1:9" x14ac:dyDescent="0.25">
      <c r="A287" s="4">
        <v>2.8400000000000101</v>
      </c>
      <c r="B287" s="5">
        <v>0.02</v>
      </c>
      <c r="C287" s="5">
        <v>2.18E-2</v>
      </c>
      <c r="D287" s="5">
        <f t="shared" si="27"/>
        <v>4.1800000000000004E-2</v>
      </c>
      <c r="E287" s="5">
        <f t="shared" si="28"/>
        <v>0.11871200000000043</v>
      </c>
      <c r="F287" s="5">
        <f t="shared" si="30"/>
        <v>2.9587120000000104</v>
      </c>
      <c r="G287" s="5">
        <f t="shared" si="33"/>
        <v>2.95</v>
      </c>
      <c r="H287" s="5">
        <f t="shared" si="32"/>
        <v>2.95</v>
      </c>
      <c r="I287" s="6">
        <f t="shared" si="31"/>
        <v>0.10999999999999011</v>
      </c>
    </row>
    <row r="288" spans="1:9" x14ac:dyDescent="0.25">
      <c r="A288" s="4">
        <v>2.8500000000000099</v>
      </c>
      <c r="B288" s="5">
        <v>0.02</v>
      </c>
      <c r="C288" s="5">
        <v>2.18E-2</v>
      </c>
      <c r="D288" s="5">
        <f t="shared" si="27"/>
        <v>4.1800000000000004E-2</v>
      </c>
      <c r="E288" s="5">
        <f t="shared" si="28"/>
        <v>0.11913000000000042</v>
      </c>
      <c r="F288" s="5">
        <f t="shared" si="30"/>
        <v>2.9691300000000105</v>
      </c>
      <c r="G288" s="5">
        <f t="shared" si="33"/>
        <v>2.95</v>
      </c>
      <c r="H288" s="5">
        <f t="shared" si="32"/>
        <v>2.95</v>
      </c>
      <c r="I288" s="6">
        <f t="shared" si="31"/>
        <v>9.9999999999990319E-2</v>
      </c>
    </row>
    <row r="289" spans="1:9" x14ac:dyDescent="0.25">
      <c r="A289" s="4">
        <v>2.8600000000000101</v>
      </c>
      <c r="B289" s="5">
        <v>0.02</v>
      </c>
      <c r="C289" s="5">
        <v>2.18E-2</v>
      </c>
      <c r="D289" s="5">
        <f t="shared" si="27"/>
        <v>4.1800000000000004E-2</v>
      </c>
      <c r="E289" s="5">
        <f t="shared" si="28"/>
        <v>0.11954800000000043</v>
      </c>
      <c r="F289" s="5">
        <f t="shared" si="30"/>
        <v>2.9795480000000105</v>
      </c>
      <c r="G289" s="5">
        <f t="shared" si="33"/>
        <v>2.95</v>
      </c>
      <c r="H289" s="5">
        <f t="shared" si="32"/>
        <v>2.95</v>
      </c>
      <c r="I289" s="6">
        <f t="shared" si="31"/>
        <v>8.9999999999990088E-2</v>
      </c>
    </row>
    <row r="290" spans="1:9" x14ac:dyDescent="0.25">
      <c r="A290" s="4">
        <v>2.8700000000000099</v>
      </c>
      <c r="B290" s="5">
        <v>0.02</v>
      </c>
      <c r="C290" s="5">
        <v>2.18E-2</v>
      </c>
      <c r="D290" s="5">
        <f t="shared" si="27"/>
        <v>4.1800000000000004E-2</v>
      </c>
      <c r="E290" s="5">
        <f t="shared" si="28"/>
        <v>0.11996600000000042</v>
      </c>
      <c r="F290" s="5">
        <f t="shared" si="30"/>
        <v>2.9899660000000101</v>
      </c>
      <c r="G290" s="5">
        <f t="shared" si="33"/>
        <v>2.95</v>
      </c>
      <c r="H290" s="5">
        <f t="shared" si="32"/>
        <v>2.95</v>
      </c>
      <c r="I290" s="6">
        <f t="shared" si="31"/>
        <v>7.9999999999990301E-2</v>
      </c>
    </row>
    <row r="291" spans="1:9" x14ac:dyDescent="0.25">
      <c r="A291" s="4">
        <v>2.8800000000000101</v>
      </c>
      <c r="B291" s="5">
        <v>0.02</v>
      </c>
      <c r="C291" s="5">
        <v>2.18E-2</v>
      </c>
      <c r="D291" s="5">
        <f t="shared" si="27"/>
        <v>4.1800000000000004E-2</v>
      </c>
      <c r="E291" s="5">
        <f t="shared" si="28"/>
        <v>0.12038400000000044</v>
      </c>
      <c r="F291" s="5">
        <f t="shared" si="30"/>
        <v>3.0003840000000106</v>
      </c>
      <c r="G291" s="5">
        <f t="shared" si="33"/>
        <v>3</v>
      </c>
      <c r="H291" s="5">
        <f t="shared" si="32"/>
        <v>3</v>
      </c>
      <c r="I291" s="6">
        <f t="shared" si="31"/>
        <v>0.11999999999998989</v>
      </c>
    </row>
    <row r="292" spans="1:9" x14ac:dyDescent="0.25">
      <c r="A292" s="4">
        <v>2.8900000000000099</v>
      </c>
      <c r="B292" s="5">
        <v>0.02</v>
      </c>
      <c r="C292" s="5">
        <v>2.18E-2</v>
      </c>
      <c r="D292" s="5">
        <f t="shared" si="27"/>
        <v>4.1800000000000004E-2</v>
      </c>
      <c r="E292" s="5">
        <f t="shared" si="28"/>
        <v>0.12080200000000042</v>
      </c>
      <c r="F292" s="5">
        <f t="shared" si="30"/>
        <v>3.0108020000000102</v>
      </c>
      <c r="G292" s="5">
        <f t="shared" si="33"/>
        <v>3</v>
      </c>
      <c r="H292" s="5">
        <f t="shared" si="32"/>
        <v>3</v>
      </c>
      <c r="I292" s="6">
        <f t="shared" si="31"/>
        <v>0.10999999999999011</v>
      </c>
    </row>
    <row r="293" spans="1:9" x14ac:dyDescent="0.25">
      <c r="A293" s="4">
        <v>2.9000000000000101</v>
      </c>
      <c r="B293" s="5">
        <v>0.02</v>
      </c>
      <c r="C293" s="5">
        <v>2.18E-2</v>
      </c>
      <c r="D293" s="5">
        <f t="shared" si="27"/>
        <v>4.1800000000000004E-2</v>
      </c>
      <c r="E293" s="5">
        <f t="shared" si="28"/>
        <v>0.12122000000000044</v>
      </c>
      <c r="F293" s="5">
        <f t="shared" si="30"/>
        <v>3.0212200000000107</v>
      </c>
      <c r="G293" s="5">
        <f t="shared" si="33"/>
        <v>3</v>
      </c>
      <c r="H293" s="5">
        <f t="shared" si="32"/>
        <v>3</v>
      </c>
      <c r="I293" s="6">
        <f t="shared" si="31"/>
        <v>9.9999999999989875E-2</v>
      </c>
    </row>
    <row r="294" spans="1:9" x14ac:dyDescent="0.25">
      <c r="A294" s="4">
        <v>2.9100000000000099</v>
      </c>
      <c r="B294" s="5">
        <v>0.02</v>
      </c>
      <c r="C294" s="5">
        <v>2.18E-2</v>
      </c>
      <c r="D294" s="5">
        <f t="shared" si="27"/>
        <v>4.1800000000000004E-2</v>
      </c>
      <c r="E294" s="5">
        <f t="shared" si="28"/>
        <v>0.12163800000000043</v>
      </c>
      <c r="F294" s="5">
        <f t="shared" si="30"/>
        <v>3.0316380000000103</v>
      </c>
      <c r="G294" s="5">
        <f t="shared" si="33"/>
        <v>3</v>
      </c>
      <c r="H294" s="5">
        <f t="shared" si="32"/>
        <v>3</v>
      </c>
      <c r="I294" s="6">
        <f t="shared" si="31"/>
        <v>8.9999999999990088E-2</v>
      </c>
    </row>
    <row r="295" spans="1:9" x14ac:dyDescent="0.25">
      <c r="A295" s="4">
        <v>2.9200000000000101</v>
      </c>
      <c r="B295" s="5">
        <v>0.02</v>
      </c>
      <c r="C295" s="5">
        <v>2.18E-2</v>
      </c>
      <c r="D295" s="5">
        <f t="shared" si="27"/>
        <v>4.1800000000000004E-2</v>
      </c>
      <c r="E295" s="5">
        <f t="shared" si="28"/>
        <v>0.12205600000000044</v>
      </c>
      <c r="F295" s="5">
        <f t="shared" si="30"/>
        <v>3.0420560000000108</v>
      </c>
      <c r="G295" s="5">
        <f t="shared" si="33"/>
        <v>3</v>
      </c>
      <c r="H295" s="5">
        <f t="shared" si="32"/>
        <v>3</v>
      </c>
      <c r="I295" s="6">
        <f t="shared" si="31"/>
        <v>7.9999999999989857E-2</v>
      </c>
    </row>
    <row r="296" spans="1:9" x14ac:dyDescent="0.25">
      <c r="A296" s="4">
        <v>2.9300000000000099</v>
      </c>
      <c r="B296" s="5">
        <v>0.02</v>
      </c>
      <c r="C296" s="5">
        <v>2.18E-2</v>
      </c>
      <c r="D296" s="5">
        <f t="shared" si="27"/>
        <v>4.1800000000000004E-2</v>
      </c>
      <c r="E296" s="5">
        <f t="shared" si="28"/>
        <v>0.12247400000000043</v>
      </c>
      <c r="F296" s="5">
        <f t="shared" si="30"/>
        <v>3.0524740000000103</v>
      </c>
      <c r="G296" s="5">
        <f t="shared" si="33"/>
        <v>3.0500000000000003</v>
      </c>
      <c r="H296" s="5">
        <f t="shared" si="32"/>
        <v>3.0500000000000003</v>
      </c>
      <c r="I296" s="6">
        <f t="shared" si="31"/>
        <v>0.11999999999999034</v>
      </c>
    </row>
    <row r="297" spans="1:9" x14ac:dyDescent="0.25">
      <c r="A297" s="4">
        <v>2.9400000000000102</v>
      </c>
      <c r="B297" s="5">
        <v>0.02</v>
      </c>
      <c r="C297" s="5">
        <v>2.18E-2</v>
      </c>
      <c r="D297" s="5">
        <f t="shared" si="27"/>
        <v>4.1800000000000004E-2</v>
      </c>
      <c r="E297" s="5">
        <f t="shared" si="28"/>
        <v>0.12289200000000043</v>
      </c>
      <c r="F297" s="5">
        <f t="shared" si="30"/>
        <v>3.0628920000000104</v>
      </c>
      <c r="G297" s="5">
        <f t="shared" si="33"/>
        <v>3.0500000000000003</v>
      </c>
      <c r="H297" s="5">
        <f t="shared" si="32"/>
        <v>3.0500000000000003</v>
      </c>
      <c r="I297" s="6">
        <f t="shared" si="31"/>
        <v>0.10999999999999011</v>
      </c>
    </row>
    <row r="298" spans="1:9" x14ac:dyDescent="0.25">
      <c r="A298" s="4">
        <v>2.9500000000000099</v>
      </c>
      <c r="B298" s="5">
        <v>0.02</v>
      </c>
      <c r="C298" s="5">
        <v>2.18E-2</v>
      </c>
      <c r="D298" s="5">
        <f t="shared" si="27"/>
        <v>4.1800000000000004E-2</v>
      </c>
      <c r="E298" s="5">
        <f t="shared" si="28"/>
        <v>0.12331000000000043</v>
      </c>
      <c r="F298" s="5">
        <f t="shared" si="30"/>
        <v>3.0733100000000104</v>
      </c>
      <c r="G298" s="5">
        <f t="shared" si="33"/>
        <v>3.0500000000000003</v>
      </c>
      <c r="H298" s="5">
        <f t="shared" si="32"/>
        <v>3.0500000000000003</v>
      </c>
      <c r="I298" s="6">
        <f t="shared" si="31"/>
        <v>9.9999999999990319E-2</v>
      </c>
    </row>
    <row r="299" spans="1:9" x14ac:dyDescent="0.25">
      <c r="A299" s="4">
        <v>2.9600000000000102</v>
      </c>
      <c r="B299" s="5">
        <v>0.02</v>
      </c>
      <c r="C299" s="5">
        <v>2.18E-2</v>
      </c>
      <c r="D299" s="5">
        <f t="shared" si="27"/>
        <v>4.1800000000000004E-2</v>
      </c>
      <c r="E299" s="5">
        <f t="shared" si="28"/>
        <v>0.12372800000000043</v>
      </c>
      <c r="F299" s="5">
        <f t="shared" si="30"/>
        <v>3.0837280000000105</v>
      </c>
      <c r="G299" s="5">
        <f t="shared" si="33"/>
        <v>3.0500000000000003</v>
      </c>
      <c r="H299" s="5">
        <f t="shared" si="32"/>
        <v>3.0500000000000003</v>
      </c>
      <c r="I299" s="6">
        <f t="shared" si="31"/>
        <v>8.9999999999990088E-2</v>
      </c>
    </row>
    <row r="300" spans="1:9" x14ac:dyDescent="0.25">
      <c r="A300" s="4">
        <v>2.97000000000001</v>
      </c>
      <c r="B300" s="5">
        <v>0.02</v>
      </c>
      <c r="C300" s="5">
        <v>2.18E-2</v>
      </c>
      <c r="D300" s="5">
        <f t="shared" si="27"/>
        <v>4.1800000000000004E-2</v>
      </c>
      <c r="E300" s="5">
        <f t="shared" si="28"/>
        <v>0.12414600000000042</v>
      </c>
      <c r="F300" s="5">
        <f t="shared" si="30"/>
        <v>3.0941460000000105</v>
      </c>
      <c r="G300" s="5">
        <f t="shared" si="33"/>
        <v>3.0500000000000003</v>
      </c>
      <c r="H300" s="5">
        <f t="shared" si="32"/>
        <v>3.0500000000000003</v>
      </c>
      <c r="I300" s="6">
        <f t="shared" si="31"/>
        <v>7.9999999999990301E-2</v>
      </c>
    </row>
    <row r="301" spans="1:9" x14ac:dyDescent="0.25">
      <c r="A301" s="4">
        <v>2.9800000000000102</v>
      </c>
      <c r="B301" s="5">
        <v>0.02</v>
      </c>
      <c r="C301" s="5">
        <v>2.18E-2</v>
      </c>
      <c r="D301" s="5">
        <f t="shared" si="27"/>
        <v>4.1800000000000004E-2</v>
      </c>
      <c r="E301" s="5">
        <f t="shared" si="28"/>
        <v>0.12456400000000044</v>
      </c>
      <c r="F301" s="5">
        <f t="shared" si="30"/>
        <v>3.1045640000000105</v>
      </c>
      <c r="G301" s="5">
        <f t="shared" si="33"/>
        <v>3.1</v>
      </c>
      <c r="H301" s="5">
        <f t="shared" si="32"/>
        <v>3.1</v>
      </c>
      <c r="I301" s="6">
        <f t="shared" si="31"/>
        <v>0.11999999999998989</v>
      </c>
    </row>
    <row r="302" spans="1:9" x14ac:dyDescent="0.25">
      <c r="A302" s="4">
        <v>2.99000000000001</v>
      </c>
      <c r="B302" s="5">
        <v>0.02</v>
      </c>
      <c r="C302" s="5">
        <v>2.18E-2</v>
      </c>
      <c r="D302" s="5">
        <f t="shared" si="27"/>
        <v>4.1800000000000004E-2</v>
      </c>
      <c r="E302" s="5">
        <f t="shared" si="28"/>
        <v>0.12498200000000043</v>
      </c>
      <c r="F302" s="5">
        <f t="shared" si="30"/>
        <v>3.1149820000000106</v>
      </c>
      <c r="G302" s="5">
        <f t="shared" si="33"/>
        <v>3.1</v>
      </c>
      <c r="H302" s="5">
        <f t="shared" si="32"/>
        <v>3.1</v>
      </c>
      <c r="I302" s="6">
        <f t="shared" si="31"/>
        <v>0.10999999999999011</v>
      </c>
    </row>
    <row r="303" spans="1:9" x14ac:dyDescent="0.25">
      <c r="A303" s="4">
        <v>3.0000000000000102</v>
      </c>
      <c r="B303" s="5">
        <v>0.02</v>
      </c>
      <c r="C303" s="5">
        <v>2.18E-2</v>
      </c>
      <c r="D303" s="5">
        <f t="shared" si="27"/>
        <v>4.1800000000000004E-2</v>
      </c>
      <c r="E303" s="5">
        <f t="shared" si="28"/>
        <v>0.12540000000000043</v>
      </c>
      <c r="F303" s="5">
        <f t="shared" si="30"/>
        <v>3.1254000000000106</v>
      </c>
      <c r="G303" s="5">
        <f t="shared" si="33"/>
        <v>3.1</v>
      </c>
      <c r="H303" s="5">
        <f t="shared" si="32"/>
        <v>3.1</v>
      </c>
      <c r="I303" s="6">
        <f t="shared" si="31"/>
        <v>9.9999999999989875E-2</v>
      </c>
    </row>
    <row r="304" spans="1:9" x14ac:dyDescent="0.25">
      <c r="A304" s="4">
        <v>3.01000000000001</v>
      </c>
      <c r="B304" s="5">
        <v>0.02</v>
      </c>
      <c r="C304" s="5">
        <v>2.18E-2</v>
      </c>
      <c r="D304" s="5">
        <f t="shared" si="27"/>
        <v>4.1800000000000004E-2</v>
      </c>
      <c r="E304" s="5">
        <f t="shared" si="28"/>
        <v>0.12581800000000043</v>
      </c>
      <c r="F304" s="5">
        <f t="shared" si="30"/>
        <v>3.1358180000000102</v>
      </c>
      <c r="G304" s="5">
        <f t="shared" si="33"/>
        <v>3.1</v>
      </c>
      <c r="H304" s="5">
        <f t="shared" si="32"/>
        <v>3.1</v>
      </c>
      <c r="I304" s="6">
        <f t="shared" si="31"/>
        <v>8.9999999999990088E-2</v>
      </c>
    </row>
    <row r="305" spans="1:9" x14ac:dyDescent="0.25">
      <c r="A305" s="4">
        <v>3.0200000000000098</v>
      </c>
      <c r="B305" s="5">
        <v>0.02</v>
      </c>
      <c r="C305" s="5">
        <v>2.18E-2</v>
      </c>
      <c r="D305" s="5">
        <f t="shared" si="27"/>
        <v>4.1800000000000004E-2</v>
      </c>
      <c r="E305" s="5">
        <f t="shared" si="28"/>
        <v>0.12623600000000043</v>
      </c>
      <c r="F305" s="5">
        <f t="shared" si="30"/>
        <v>3.1462360000000102</v>
      </c>
      <c r="G305" s="5">
        <f t="shared" si="33"/>
        <v>3.1</v>
      </c>
      <c r="H305" s="5">
        <f t="shared" si="32"/>
        <v>3.1</v>
      </c>
      <c r="I305" s="6">
        <f t="shared" si="31"/>
        <v>7.9999999999990301E-2</v>
      </c>
    </row>
    <row r="306" spans="1:9" x14ac:dyDescent="0.25">
      <c r="A306" s="4">
        <v>3.03000000000001</v>
      </c>
      <c r="B306" s="5">
        <v>0.02</v>
      </c>
      <c r="C306" s="5">
        <v>2.18E-2</v>
      </c>
      <c r="D306" s="5">
        <f t="shared" si="27"/>
        <v>4.1800000000000004E-2</v>
      </c>
      <c r="E306" s="5">
        <f t="shared" si="28"/>
        <v>0.12665400000000043</v>
      </c>
      <c r="F306" s="5">
        <f t="shared" si="30"/>
        <v>3.1566540000000103</v>
      </c>
      <c r="G306" s="5">
        <f t="shared" si="33"/>
        <v>3.1500000000000004</v>
      </c>
      <c r="H306" s="5">
        <f t="shared" si="32"/>
        <v>3.1500000000000004</v>
      </c>
      <c r="I306" s="6">
        <f t="shared" si="31"/>
        <v>0.11999999999999034</v>
      </c>
    </row>
    <row r="307" spans="1:9" x14ac:dyDescent="0.25">
      <c r="A307" s="4">
        <v>3.0400000000000098</v>
      </c>
      <c r="B307" s="5">
        <v>0.02</v>
      </c>
      <c r="C307" s="5">
        <v>2.18E-2</v>
      </c>
      <c r="D307" s="5">
        <f t="shared" si="27"/>
        <v>4.1800000000000004E-2</v>
      </c>
      <c r="E307" s="5">
        <f t="shared" si="28"/>
        <v>0.12707200000000043</v>
      </c>
      <c r="F307" s="5">
        <f t="shared" si="30"/>
        <v>3.1670720000000103</v>
      </c>
      <c r="G307" s="5">
        <f t="shared" si="33"/>
        <v>3.1500000000000004</v>
      </c>
      <c r="H307" s="5">
        <f t="shared" si="32"/>
        <v>3.1500000000000004</v>
      </c>
      <c r="I307" s="6">
        <f t="shared" si="31"/>
        <v>0.10999999999999055</v>
      </c>
    </row>
    <row r="308" spans="1:9" x14ac:dyDescent="0.25">
      <c r="A308" s="4">
        <v>3.05000000000001</v>
      </c>
      <c r="B308" s="5">
        <v>0.02</v>
      </c>
      <c r="C308" s="5">
        <v>2.18E-2</v>
      </c>
      <c r="D308" s="5">
        <f t="shared" si="27"/>
        <v>4.1800000000000004E-2</v>
      </c>
      <c r="E308" s="5">
        <f t="shared" si="28"/>
        <v>0.12749000000000044</v>
      </c>
      <c r="F308" s="5">
        <f t="shared" si="30"/>
        <v>3.1774900000000104</v>
      </c>
      <c r="G308" s="5">
        <f t="shared" si="33"/>
        <v>3.1500000000000004</v>
      </c>
      <c r="H308" s="5">
        <f t="shared" si="32"/>
        <v>3.1500000000000004</v>
      </c>
      <c r="I308" s="6">
        <f t="shared" si="31"/>
        <v>9.9999999999990319E-2</v>
      </c>
    </row>
    <row r="309" spans="1:9" x14ac:dyDescent="0.25">
      <c r="A309" s="4">
        <v>3.0600000000000098</v>
      </c>
      <c r="B309" s="5">
        <v>0.02</v>
      </c>
      <c r="C309" s="5">
        <v>2.18E-2</v>
      </c>
      <c r="D309" s="5">
        <f t="shared" si="27"/>
        <v>4.1800000000000004E-2</v>
      </c>
      <c r="E309" s="5">
        <f t="shared" si="28"/>
        <v>0.12790800000000041</v>
      </c>
      <c r="F309" s="5">
        <f t="shared" si="30"/>
        <v>3.1879080000000104</v>
      </c>
      <c r="G309" s="5">
        <f t="shared" si="33"/>
        <v>3.1500000000000004</v>
      </c>
      <c r="H309" s="5">
        <f t="shared" si="32"/>
        <v>3.1500000000000004</v>
      </c>
      <c r="I309" s="6">
        <f t="shared" si="31"/>
        <v>8.9999999999990532E-2</v>
      </c>
    </row>
    <row r="310" spans="1:9" x14ac:dyDescent="0.25">
      <c r="A310" s="4">
        <v>3.0700000000000101</v>
      </c>
      <c r="B310" s="5">
        <v>0.02</v>
      </c>
      <c r="C310" s="5">
        <v>2.18E-2</v>
      </c>
      <c r="D310" s="5">
        <f t="shared" ref="D310:D373" si="34">B310+C310</f>
        <v>4.1800000000000004E-2</v>
      </c>
      <c r="E310" s="5">
        <f t="shared" ref="E310:E373" si="35">A310*D310</f>
        <v>0.12832600000000044</v>
      </c>
      <c r="F310" s="5">
        <f t="shared" ref="F310:F373" si="36">A310+E310</f>
        <v>3.1983260000000104</v>
      </c>
      <c r="G310" s="5">
        <f t="shared" si="33"/>
        <v>3.1500000000000004</v>
      </c>
      <c r="H310" s="5">
        <f t="shared" si="32"/>
        <v>3.1500000000000004</v>
      </c>
      <c r="I310" s="6">
        <f t="shared" si="31"/>
        <v>7.9999999999990301E-2</v>
      </c>
    </row>
    <row r="311" spans="1:9" x14ac:dyDescent="0.25">
      <c r="A311" s="4">
        <v>3.0800000000000201</v>
      </c>
      <c r="B311" s="5">
        <v>0.02</v>
      </c>
      <c r="C311" s="5">
        <v>2.18E-2</v>
      </c>
      <c r="D311" s="5">
        <f t="shared" si="34"/>
        <v>4.1800000000000004E-2</v>
      </c>
      <c r="E311" s="5">
        <f t="shared" si="35"/>
        <v>0.12874400000000086</v>
      </c>
      <c r="F311" s="5">
        <f t="shared" si="36"/>
        <v>3.2087440000000207</v>
      </c>
      <c r="G311" s="5">
        <f t="shared" si="33"/>
        <v>3.2</v>
      </c>
      <c r="H311" s="5">
        <f t="shared" si="32"/>
        <v>3.2</v>
      </c>
      <c r="I311" s="6">
        <f t="shared" si="31"/>
        <v>0.11999999999998012</v>
      </c>
    </row>
    <row r="312" spans="1:9" x14ac:dyDescent="0.25">
      <c r="A312" s="4">
        <v>3.0900000000000101</v>
      </c>
      <c r="B312" s="5">
        <v>0.02</v>
      </c>
      <c r="C312" s="5">
        <v>2.18E-2</v>
      </c>
      <c r="D312" s="5">
        <f t="shared" si="34"/>
        <v>4.1800000000000004E-2</v>
      </c>
      <c r="E312" s="5">
        <f t="shared" si="35"/>
        <v>0.12916200000000044</v>
      </c>
      <c r="F312" s="5">
        <f t="shared" si="36"/>
        <v>3.2191620000000105</v>
      </c>
      <c r="G312" s="5">
        <f t="shared" si="33"/>
        <v>3.2</v>
      </c>
      <c r="H312" s="5">
        <f t="shared" si="32"/>
        <v>3.2</v>
      </c>
      <c r="I312" s="6">
        <f t="shared" si="31"/>
        <v>0.10999999999999011</v>
      </c>
    </row>
    <row r="313" spans="1:9" x14ac:dyDescent="0.25">
      <c r="A313" s="4">
        <v>3.1000000000000099</v>
      </c>
      <c r="B313" s="5">
        <v>0.02</v>
      </c>
      <c r="C313" s="5">
        <v>2.18E-2</v>
      </c>
      <c r="D313" s="5">
        <f t="shared" si="34"/>
        <v>4.1800000000000004E-2</v>
      </c>
      <c r="E313" s="5">
        <f t="shared" si="35"/>
        <v>0.12958000000000042</v>
      </c>
      <c r="F313" s="5">
        <f t="shared" si="36"/>
        <v>3.2295800000000101</v>
      </c>
      <c r="G313" s="5">
        <f t="shared" si="33"/>
        <v>3.2</v>
      </c>
      <c r="H313" s="5">
        <f t="shared" si="32"/>
        <v>3.2</v>
      </c>
      <c r="I313" s="6">
        <f t="shared" si="31"/>
        <v>9.9999999999990319E-2</v>
      </c>
    </row>
    <row r="314" spans="1:9" x14ac:dyDescent="0.25">
      <c r="A314" s="4">
        <v>3.1100000000000101</v>
      </c>
      <c r="B314" s="5">
        <v>0.02</v>
      </c>
      <c r="C314" s="5">
        <v>2.18E-2</v>
      </c>
      <c r="D314" s="5">
        <f t="shared" si="34"/>
        <v>4.1800000000000004E-2</v>
      </c>
      <c r="E314" s="5">
        <f t="shared" si="35"/>
        <v>0.12999800000000045</v>
      </c>
      <c r="F314" s="5">
        <f t="shared" si="36"/>
        <v>3.2399980000000106</v>
      </c>
      <c r="G314" s="5">
        <f t="shared" si="33"/>
        <v>3.2</v>
      </c>
      <c r="H314" s="5">
        <f t="shared" si="32"/>
        <v>3.2</v>
      </c>
      <c r="I314" s="6">
        <f t="shared" si="31"/>
        <v>8.9999999999990088E-2</v>
      </c>
    </row>
    <row r="315" spans="1:9" x14ac:dyDescent="0.25">
      <c r="A315" s="4">
        <v>3.1200000000000201</v>
      </c>
      <c r="B315" s="5">
        <v>0.02</v>
      </c>
      <c r="C315" s="5">
        <v>2.18E-2</v>
      </c>
      <c r="D315" s="5">
        <f t="shared" si="34"/>
        <v>4.1800000000000004E-2</v>
      </c>
      <c r="E315" s="5">
        <f t="shared" si="35"/>
        <v>0.13041600000000086</v>
      </c>
      <c r="F315" s="5">
        <f t="shared" si="36"/>
        <v>3.2504160000000208</v>
      </c>
      <c r="G315" s="5">
        <f t="shared" si="33"/>
        <v>3.25</v>
      </c>
      <c r="H315" s="5">
        <f t="shared" si="32"/>
        <v>3.25</v>
      </c>
      <c r="I315" s="6">
        <f t="shared" si="31"/>
        <v>0.12999999999997991</v>
      </c>
    </row>
    <row r="316" spans="1:9" x14ac:dyDescent="0.25">
      <c r="A316" s="4">
        <v>3.1300000000000199</v>
      </c>
      <c r="B316" s="5">
        <v>0.02</v>
      </c>
      <c r="C316" s="5">
        <v>2.18E-2</v>
      </c>
      <c r="D316" s="5">
        <f t="shared" si="34"/>
        <v>4.1800000000000004E-2</v>
      </c>
      <c r="E316" s="5">
        <f t="shared" si="35"/>
        <v>0.13083400000000084</v>
      </c>
      <c r="F316" s="5">
        <f t="shared" si="36"/>
        <v>3.2608340000000209</v>
      </c>
      <c r="G316" s="5">
        <f t="shared" si="33"/>
        <v>3.25</v>
      </c>
      <c r="H316" s="5">
        <f t="shared" si="32"/>
        <v>3.25</v>
      </c>
      <c r="I316" s="6">
        <f t="shared" si="31"/>
        <v>0.11999999999998012</v>
      </c>
    </row>
    <row r="317" spans="1:9" x14ac:dyDescent="0.25">
      <c r="A317" s="4">
        <v>3.1400000000000201</v>
      </c>
      <c r="B317" s="5">
        <v>0.02</v>
      </c>
      <c r="C317" s="5">
        <v>2.18E-2</v>
      </c>
      <c r="D317" s="5">
        <f t="shared" si="34"/>
        <v>4.1800000000000004E-2</v>
      </c>
      <c r="E317" s="5">
        <f t="shared" si="35"/>
        <v>0.13125200000000084</v>
      </c>
      <c r="F317" s="5">
        <f t="shared" si="36"/>
        <v>3.2712520000000209</v>
      </c>
      <c r="G317" s="5">
        <f t="shared" si="33"/>
        <v>3.25</v>
      </c>
      <c r="H317" s="5">
        <f t="shared" si="32"/>
        <v>3.25</v>
      </c>
      <c r="I317" s="6">
        <f t="shared" si="31"/>
        <v>0.10999999999997989</v>
      </c>
    </row>
    <row r="318" spans="1:9" x14ac:dyDescent="0.25">
      <c r="A318" s="4">
        <v>3.1500000000000199</v>
      </c>
      <c r="B318" s="5">
        <v>0.02</v>
      </c>
      <c r="C318" s="5">
        <v>2.18E-2</v>
      </c>
      <c r="D318" s="5">
        <f t="shared" si="34"/>
        <v>4.1800000000000004E-2</v>
      </c>
      <c r="E318" s="5">
        <f t="shared" si="35"/>
        <v>0.13167000000000084</v>
      </c>
      <c r="F318" s="5">
        <f t="shared" si="36"/>
        <v>3.2816700000000205</v>
      </c>
      <c r="G318" s="5">
        <f t="shared" si="33"/>
        <v>3.25</v>
      </c>
      <c r="H318" s="5">
        <f t="shared" si="32"/>
        <v>3.25</v>
      </c>
      <c r="I318" s="6">
        <f t="shared" si="31"/>
        <v>9.9999999999980105E-2</v>
      </c>
    </row>
    <row r="319" spans="1:9" x14ac:dyDescent="0.25">
      <c r="A319" s="4">
        <v>3.1600000000000201</v>
      </c>
      <c r="B319" s="5">
        <v>0.02</v>
      </c>
      <c r="C319" s="5">
        <v>2.18E-2</v>
      </c>
      <c r="D319" s="5">
        <f t="shared" si="34"/>
        <v>4.1800000000000004E-2</v>
      </c>
      <c r="E319" s="5">
        <f t="shared" si="35"/>
        <v>0.13208800000000084</v>
      </c>
      <c r="F319" s="5">
        <f t="shared" si="36"/>
        <v>3.292088000000021</v>
      </c>
      <c r="G319" s="5">
        <f t="shared" si="33"/>
        <v>3.25</v>
      </c>
      <c r="H319" s="5">
        <f t="shared" si="32"/>
        <v>3.25</v>
      </c>
      <c r="I319" s="6">
        <f t="shared" si="31"/>
        <v>8.9999999999979874E-2</v>
      </c>
    </row>
    <row r="320" spans="1:9" x14ac:dyDescent="0.25">
      <c r="A320" s="4">
        <v>3.1700000000000199</v>
      </c>
      <c r="B320" s="5">
        <v>0.02</v>
      </c>
      <c r="C320" s="5">
        <v>2.18E-2</v>
      </c>
      <c r="D320" s="5">
        <f t="shared" si="34"/>
        <v>4.1800000000000004E-2</v>
      </c>
      <c r="E320" s="5">
        <f t="shared" si="35"/>
        <v>0.13250600000000085</v>
      </c>
      <c r="F320" s="5">
        <f t="shared" si="36"/>
        <v>3.3025060000000206</v>
      </c>
      <c r="G320" s="5">
        <f t="shared" si="33"/>
        <v>3.3000000000000003</v>
      </c>
      <c r="H320" s="5">
        <f t="shared" si="32"/>
        <v>3.3000000000000003</v>
      </c>
      <c r="I320" s="6">
        <f t="shared" si="31"/>
        <v>0.12999999999998035</v>
      </c>
    </row>
    <row r="321" spans="1:9" x14ac:dyDescent="0.25">
      <c r="A321" s="4">
        <v>3.1800000000000201</v>
      </c>
      <c r="B321" s="5">
        <v>0.02</v>
      </c>
      <c r="C321" s="5">
        <v>2.18E-2</v>
      </c>
      <c r="D321" s="5">
        <f t="shared" si="34"/>
        <v>4.1800000000000004E-2</v>
      </c>
      <c r="E321" s="5">
        <f t="shared" si="35"/>
        <v>0.13292400000000085</v>
      </c>
      <c r="F321" s="5">
        <f t="shared" si="36"/>
        <v>3.3129240000000211</v>
      </c>
      <c r="G321" s="5">
        <f t="shared" si="33"/>
        <v>3.3000000000000003</v>
      </c>
      <c r="H321" s="5">
        <f t="shared" si="32"/>
        <v>3.3000000000000003</v>
      </c>
      <c r="I321" s="6">
        <f t="shared" si="31"/>
        <v>0.11999999999998012</v>
      </c>
    </row>
    <row r="322" spans="1:9" x14ac:dyDescent="0.25">
      <c r="A322" s="4">
        <v>3.1900000000000199</v>
      </c>
      <c r="B322" s="5">
        <v>0.02</v>
      </c>
      <c r="C322" s="5">
        <v>2.18E-2</v>
      </c>
      <c r="D322" s="5">
        <f t="shared" si="34"/>
        <v>4.1800000000000004E-2</v>
      </c>
      <c r="E322" s="5">
        <f t="shared" si="35"/>
        <v>0.13334200000000085</v>
      </c>
      <c r="F322" s="5">
        <f t="shared" si="36"/>
        <v>3.3233420000000207</v>
      </c>
      <c r="G322" s="5">
        <f t="shared" si="33"/>
        <v>3.3000000000000003</v>
      </c>
      <c r="H322" s="5">
        <f t="shared" si="32"/>
        <v>3.3000000000000003</v>
      </c>
      <c r="I322" s="6">
        <f t="shared" ref="I322:I385" si="37">H322-A322</f>
        <v>0.10999999999998034</v>
      </c>
    </row>
    <row r="323" spans="1:9" x14ac:dyDescent="0.25">
      <c r="A323" s="4">
        <v>3.2000000000000202</v>
      </c>
      <c r="B323" s="5">
        <v>0.02</v>
      </c>
      <c r="C323" s="5">
        <v>2.18E-2</v>
      </c>
      <c r="D323" s="5">
        <f t="shared" si="34"/>
        <v>4.1800000000000004E-2</v>
      </c>
      <c r="E323" s="5">
        <f t="shared" si="35"/>
        <v>0.13376000000000085</v>
      </c>
      <c r="F323" s="5">
        <f t="shared" si="36"/>
        <v>3.3337600000000212</v>
      </c>
      <c r="G323" s="5">
        <f t="shared" si="33"/>
        <v>3.3000000000000003</v>
      </c>
      <c r="H323" s="5">
        <f t="shared" si="32"/>
        <v>3.3000000000000003</v>
      </c>
      <c r="I323" s="6">
        <f t="shared" si="37"/>
        <v>9.9999999999980105E-2</v>
      </c>
    </row>
    <row r="324" spans="1:9" x14ac:dyDescent="0.25">
      <c r="A324" s="4">
        <v>3.2100000000000199</v>
      </c>
      <c r="B324" s="5">
        <v>0.02</v>
      </c>
      <c r="C324" s="5">
        <v>2.18E-2</v>
      </c>
      <c r="D324" s="5">
        <f t="shared" si="34"/>
        <v>4.1800000000000004E-2</v>
      </c>
      <c r="E324" s="5">
        <f t="shared" si="35"/>
        <v>0.13417800000000085</v>
      </c>
      <c r="F324" s="5">
        <f t="shared" si="36"/>
        <v>3.3441780000000207</v>
      </c>
      <c r="G324" s="5">
        <f t="shared" si="33"/>
        <v>3.3000000000000003</v>
      </c>
      <c r="H324" s="5">
        <f t="shared" ref="H324:H387" si="38">IF((FLOOR(G324,0.05))&lt;A324,A324,(FLOOR(G324,0.05)))</f>
        <v>3.3000000000000003</v>
      </c>
      <c r="I324" s="6">
        <f t="shared" si="37"/>
        <v>8.9999999999980318E-2</v>
      </c>
    </row>
    <row r="325" spans="1:9" x14ac:dyDescent="0.25">
      <c r="A325" s="4">
        <v>3.2200000000000202</v>
      </c>
      <c r="B325" s="5">
        <v>0.02</v>
      </c>
      <c r="C325" s="5">
        <v>2.18E-2</v>
      </c>
      <c r="D325" s="5">
        <f t="shared" si="34"/>
        <v>4.1800000000000004E-2</v>
      </c>
      <c r="E325" s="5">
        <f t="shared" si="35"/>
        <v>0.13459600000000085</v>
      </c>
      <c r="F325" s="5">
        <f t="shared" si="36"/>
        <v>3.3545960000000212</v>
      </c>
      <c r="G325" s="5">
        <f t="shared" si="33"/>
        <v>3.35</v>
      </c>
      <c r="H325" s="5">
        <f t="shared" si="38"/>
        <v>3.35</v>
      </c>
      <c r="I325" s="6">
        <f t="shared" si="37"/>
        <v>0.12999999999997991</v>
      </c>
    </row>
    <row r="326" spans="1:9" x14ac:dyDescent="0.25">
      <c r="A326" s="4">
        <v>3.23000000000002</v>
      </c>
      <c r="B326" s="5">
        <v>0.02</v>
      </c>
      <c r="C326" s="5">
        <v>2.18E-2</v>
      </c>
      <c r="D326" s="5">
        <f t="shared" si="34"/>
        <v>4.1800000000000004E-2</v>
      </c>
      <c r="E326" s="5">
        <f t="shared" si="35"/>
        <v>0.13501400000000086</v>
      </c>
      <c r="F326" s="5">
        <f t="shared" si="36"/>
        <v>3.3650140000000208</v>
      </c>
      <c r="G326" s="5">
        <f t="shared" ref="G326:G389" si="39">FLOOR(F326,0.05)</f>
        <v>3.35</v>
      </c>
      <c r="H326" s="5">
        <f t="shared" si="38"/>
        <v>3.35</v>
      </c>
      <c r="I326" s="6">
        <f t="shared" si="37"/>
        <v>0.11999999999998012</v>
      </c>
    </row>
    <row r="327" spans="1:9" x14ac:dyDescent="0.25">
      <c r="A327" s="4">
        <v>3.2400000000000202</v>
      </c>
      <c r="B327" s="5">
        <v>0.02</v>
      </c>
      <c r="C327" s="5">
        <v>2.18E-2</v>
      </c>
      <c r="D327" s="5">
        <f t="shared" si="34"/>
        <v>4.1800000000000004E-2</v>
      </c>
      <c r="E327" s="5">
        <f t="shared" si="35"/>
        <v>0.13543200000000086</v>
      </c>
      <c r="F327" s="5">
        <f t="shared" si="36"/>
        <v>3.3754320000000209</v>
      </c>
      <c r="G327" s="5">
        <f t="shared" si="39"/>
        <v>3.35</v>
      </c>
      <c r="H327" s="5">
        <f t="shared" si="38"/>
        <v>3.35</v>
      </c>
      <c r="I327" s="6">
        <f t="shared" si="37"/>
        <v>0.10999999999997989</v>
      </c>
    </row>
    <row r="328" spans="1:9" x14ac:dyDescent="0.25">
      <c r="A328" s="4">
        <v>3.25000000000002</v>
      </c>
      <c r="B328" s="5">
        <v>0.02</v>
      </c>
      <c r="C328" s="5">
        <v>2.18E-2</v>
      </c>
      <c r="D328" s="5">
        <f t="shared" si="34"/>
        <v>4.1800000000000004E-2</v>
      </c>
      <c r="E328" s="5">
        <f t="shared" si="35"/>
        <v>0.13585000000000086</v>
      </c>
      <c r="F328" s="5">
        <f t="shared" si="36"/>
        <v>3.3858500000000209</v>
      </c>
      <c r="G328" s="5">
        <f t="shared" si="39"/>
        <v>3.35</v>
      </c>
      <c r="H328" s="5">
        <f t="shared" si="38"/>
        <v>3.35</v>
      </c>
      <c r="I328" s="6">
        <f t="shared" si="37"/>
        <v>9.9999999999980105E-2</v>
      </c>
    </row>
    <row r="329" spans="1:9" x14ac:dyDescent="0.25">
      <c r="A329" s="4">
        <v>3.2600000000000202</v>
      </c>
      <c r="B329" s="5">
        <v>0.02</v>
      </c>
      <c r="C329" s="5">
        <v>2.18E-2</v>
      </c>
      <c r="D329" s="5">
        <f t="shared" si="34"/>
        <v>4.1800000000000004E-2</v>
      </c>
      <c r="E329" s="5">
        <f t="shared" si="35"/>
        <v>0.13626800000000086</v>
      </c>
      <c r="F329" s="5">
        <f t="shared" si="36"/>
        <v>3.3962680000000209</v>
      </c>
      <c r="G329" s="5">
        <f t="shared" si="39"/>
        <v>3.35</v>
      </c>
      <c r="H329" s="5">
        <f t="shared" si="38"/>
        <v>3.35</v>
      </c>
      <c r="I329" s="6">
        <f t="shared" si="37"/>
        <v>8.9999999999979874E-2</v>
      </c>
    </row>
    <row r="330" spans="1:9" x14ac:dyDescent="0.25">
      <c r="A330" s="4">
        <v>3.27000000000002</v>
      </c>
      <c r="B330" s="5">
        <v>0.02</v>
      </c>
      <c r="C330" s="5">
        <v>2.18E-2</v>
      </c>
      <c r="D330" s="5">
        <f t="shared" si="34"/>
        <v>4.1800000000000004E-2</v>
      </c>
      <c r="E330" s="5">
        <f t="shared" si="35"/>
        <v>0.13668600000000086</v>
      </c>
      <c r="F330" s="5">
        <f t="shared" si="36"/>
        <v>3.406686000000021</v>
      </c>
      <c r="G330" s="5">
        <f t="shared" si="39"/>
        <v>3.4000000000000004</v>
      </c>
      <c r="H330" s="5">
        <f t="shared" si="38"/>
        <v>3.4000000000000004</v>
      </c>
      <c r="I330" s="6">
        <f t="shared" si="37"/>
        <v>0.12999999999998035</v>
      </c>
    </row>
    <row r="331" spans="1:9" x14ac:dyDescent="0.25">
      <c r="A331" s="4">
        <v>3.2800000000000198</v>
      </c>
      <c r="B331" s="5">
        <v>0.02</v>
      </c>
      <c r="C331" s="5">
        <v>2.18E-2</v>
      </c>
      <c r="D331" s="5">
        <f t="shared" si="34"/>
        <v>4.1800000000000004E-2</v>
      </c>
      <c r="E331" s="5">
        <f t="shared" si="35"/>
        <v>0.13710400000000084</v>
      </c>
      <c r="F331" s="5">
        <f t="shared" si="36"/>
        <v>3.4171040000000206</v>
      </c>
      <c r="G331" s="5">
        <f t="shared" si="39"/>
        <v>3.4000000000000004</v>
      </c>
      <c r="H331" s="5">
        <f t="shared" si="38"/>
        <v>3.4000000000000004</v>
      </c>
      <c r="I331" s="6">
        <f t="shared" si="37"/>
        <v>0.11999999999998057</v>
      </c>
    </row>
    <row r="332" spans="1:9" x14ac:dyDescent="0.25">
      <c r="A332" s="4">
        <v>3.29000000000002</v>
      </c>
      <c r="B332" s="5">
        <v>0.02</v>
      </c>
      <c r="C332" s="5">
        <v>2.18E-2</v>
      </c>
      <c r="D332" s="5">
        <f t="shared" si="34"/>
        <v>4.1800000000000004E-2</v>
      </c>
      <c r="E332" s="5">
        <f t="shared" si="35"/>
        <v>0.13752200000000084</v>
      </c>
      <c r="F332" s="5">
        <f t="shared" si="36"/>
        <v>3.4275220000000211</v>
      </c>
      <c r="G332" s="5">
        <f t="shared" si="39"/>
        <v>3.4000000000000004</v>
      </c>
      <c r="H332" s="5">
        <f t="shared" si="38"/>
        <v>3.4000000000000004</v>
      </c>
      <c r="I332" s="6">
        <f t="shared" si="37"/>
        <v>0.10999999999998034</v>
      </c>
    </row>
    <row r="333" spans="1:9" x14ac:dyDescent="0.25">
      <c r="A333" s="4">
        <v>3.3000000000000198</v>
      </c>
      <c r="B333" s="5">
        <v>0.02</v>
      </c>
      <c r="C333" s="5">
        <v>2.18E-2</v>
      </c>
      <c r="D333" s="5">
        <f t="shared" si="34"/>
        <v>4.1800000000000004E-2</v>
      </c>
      <c r="E333" s="5">
        <f t="shared" si="35"/>
        <v>0.13794000000000084</v>
      </c>
      <c r="F333" s="5">
        <f t="shared" si="36"/>
        <v>3.4379400000000206</v>
      </c>
      <c r="G333" s="5">
        <f t="shared" si="39"/>
        <v>3.4000000000000004</v>
      </c>
      <c r="H333" s="5">
        <f t="shared" si="38"/>
        <v>3.4000000000000004</v>
      </c>
      <c r="I333" s="6">
        <f t="shared" si="37"/>
        <v>9.9999999999980549E-2</v>
      </c>
    </row>
    <row r="334" spans="1:9" x14ac:dyDescent="0.25">
      <c r="A334" s="4">
        <v>3.31000000000002</v>
      </c>
      <c r="B334" s="5">
        <v>0.02</v>
      </c>
      <c r="C334" s="5">
        <v>2.18E-2</v>
      </c>
      <c r="D334" s="5">
        <f t="shared" si="34"/>
        <v>4.1800000000000004E-2</v>
      </c>
      <c r="E334" s="5">
        <f t="shared" si="35"/>
        <v>0.13835800000000084</v>
      </c>
      <c r="F334" s="5">
        <f t="shared" si="36"/>
        <v>3.4483580000000207</v>
      </c>
      <c r="G334" s="5">
        <f t="shared" si="39"/>
        <v>3.4000000000000004</v>
      </c>
      <c r="H334" s="5">
        <f t="shared" si="38"/>
        <v>3.4000000000000004</v>
      </c>
      <c r="I334" s="6">
        <f t="shared" si="37"/>
        <v>8.9999999999980318E-2</v>
      </c>
    </row>
    <row r="335" spans="1:9" x14ac:dyDescent="0.25">
      <c r="A335" s="4">
        <v>3.3200000000000198</v>
      </c>
      <c r="B335" s="5">
        <v>0.02</v>
      </c>
      <c r="C335" s="5">
        <v>2.18E-2</v>
      </c>
      <c r="D335" s="5">
        <f t="shared" si="34"/>
        <v>4.1800000000000004E-2</v>
      </c>
      <c r="E335" s="5">
        <f t="shared" si="35"/>
        <v>0.13877600000000084</v>
      </c>
      <c r="F335" s="5">
        <f t="shared" si="36"/>
        <v>3.4587760000000207</v>
      </c>
      <c r="G335" s="5">
        <f t="shared" si="39"/>
        <v>3.45</v>
      </c>
      <c r="H335" s="5">
        <f t="shared" si="38"/>
        <v>3.45</v>
      </c>
      <c r="I335" s="6">
        <f t="shared" si="37"/>
        <v>0.12999999999998035</v>
      </c>
    </row>
    <row r="336" spans="1:9" x14ac:dyDescent="0.25">
      <c r="A336" s="4">
        <v>3.3300000000000201</v>
      </c>
      <c r="B336" s="5">
        <v>0.02</v>
      </c>
      <c r="C336" s="5">
        <v>2.18E-2</v>
      </c>
      <c r="D336" s="5">
        <f t="shared" si="34"/>
        <v>4.1800000000000004E-2</v>
      </c>
      <c r="E336" s="5">
        <f t="shared" si="35"/>
        <v>0.13919400000000084</v>
      </c>
      <c r="F336" s="5">
        <f t="shared" si="36"/>
        <v>3.4691940000000208</v>
      </c>
      <c r="G336" s="5">
        <f t="shared" si="39"/>
        <v>3.45</v>
      </c>
      <c r="H336" s="5">
        <f t="shared" si="38"/>
        <v>3.45</v>
      </c>
      <c r="I336" s="6">
        <f t="shared" si="37"/>
        <v>0.11999999999998012</v>
      </c>
    </row>
    <row r="337" spans="1:9" x14ac:dyDescent="0.25">
      <c r="A337" s="4">
        <v>3.3400000000000198</v>
      </c>
      <c r="B337" s="5">
        <v>0.02</v>
      </c>
      <c r="C337" s="5">
        <v>2.18E-2</v>
      </c>
      <c r="D337" s="5">
        <f t="shared" si="34"/>
        <v>4.1800000000000004E-2</v>
      </c>
      <c r="E337" s="5">
        <f t="shared" si="35"/>
        <v>0.13961200000000085</v>
      </c>
      <c r="F337" s="5">
        <f t="shared" si="36"/>
        <v>3.4796120000000208</v>
      </c>
      <c r="G337" s="5">
        <f t="shared" si="39"/>
        <v>3.45</v>
      </c>
      <c r="H337" s="5">
        <f t="shared" si="38"/>
        <v>3.45</v>
      </c>
      <c r="I337" s="6">
        <f t="shared" si="37"/>
        <v>0.10999999999998034</v>
      </c>
    </row>
    <row r="338" spans="1:9" x14ac:dyDescent="0.25">
      <c r="A338" s="4">
        <v>3.3500000000000201</v>
      </c>
      <c r="B338" s="5">
        <v>0.02</v>
      </c>
      <c r="C338" s="5">
        <v>2.18E-2</v>
      </c>
      <c r="D338" s="5">
        <f t="shared" si="34"/>
        <v>4.1800000000000004E-2</v>
      </c>
      <c r="E338" s="5">
        <f t="shared" si="35"/>
        <v>0.14003000000000085</v>
      </c>
      <c r="F338" s="5">
        <f t="shared" si="36"/>
        <v>3.4900300000000208</v>
      </c>
      <c r="G338" s="5">
        <f t="shared" si="39"/>
        <v>3.45</v>
      </c>
      <c r="H338" s="5">
        <f t="shared" si="38"/>
        <v>3.45</v>
      </c>
      <c r="I338" s="6">
        <f t="shared" si="37"/>
        <v>9.9999999999980105E-2</v>
      </c>
    </row>
    <row r="339" spans="1:9" x14ac:dyDescent="0.25">
      <c r="A339" s="4">
        <v>3.3600000000000199</v>
      </c>
      <c r="B339" s="5">
        <v>0.02</v>
      </c>
      <c r="C339" s="5">
        <v>2.18E-2</v>
      </c>
      <c r="D339" s="5">
        <f t="shared" si="34"/>
        <v>4.1800000000000004E-2</v>
      </c>
      <c r="E339" s="5">
        <f t="shared" si="35"/>
        <v>0.14044800000000085</v>
      </c>
      <c r="F339" s="5">
        <f t="shared" si="36"/>
        <v>3.5004480000000209</v>
      </c>
      <c r="G339" s="5">
        <f t="shared" si="39"/>
        <v>3.5</v>
      </c>
      <c r="H339" s="5">
        <f t="shared" si="38"/>
        <v>3.5</v>
      </c>
      <c r="I339" s="6">
        <f t="shared" si="37"/>
        <v>0.13999999999998014</v>
      </c>
    </row>
    <row r="340" spans="1:9" x14ac:dyDescent="0.25">
      <c r="A340" s="4">
        <v>3.3700000000000201</v>
      </c>
      <c r="B340" s="5">
        <v>0.02</v>
      </c>
      <c r="C340" s="5">
        <v>2.18E-2</v>
      </c>
      <c r="D340" s="5">
        <f t="shared" si="34"/>
        <v>4.1800000000000004E-2</v>
      </c>
      <c r="E340" s="5">
        <f t="shared" si="35"/>
        <v>0.14086600000000085</v>
      </c>
      <c r="F340" s="5">
        <f t="shared" si="36"/>
        <v>3.5108660000000209</v>
      </c>
      <c r="G340" s="5">
        <f t="shared" si="39"/>
        <v>3.5</v>
      </c>
      <c r="H340" s="5">
        <f t="shared" si="38"/>
        <v>3.5</v>
      </c>
      <c r="I340" s="6">
        <f t="shared" si="37"/>
        <v>0.12999999999997991</v>
      </c>
    </row>
    <row r="341" spans="1:9" x14ac:dyDescent="0.25">
      <c r="A341" s="4">
        <v>3.3800000000000199</v>
      </c>
      <c r="B341" s="5">
        <v>0.02</v>
      </c>
      <c r="C341" s="5">
        <v>2.18E-2</v>
      </c>
      <c r="D341" s="5">
        <f t="shared" si="34"/>
        <v>4.1800000000000004E-2</v>
      </c>
      <c r="E341" s="5">
        <f t="shared" si="35"/>
        <v>0.14128400000000085</v>
      </c>
      <c r="F341" s="5">
        <f t="shared" si="36"/>
        <v>3.521284000000021</v>
      </c>
      <c r="G341" s="5">
        <f t="shared" si="39"/>
        <v>3.5</v>
      </c>
      <c r="H341" s="5">
        <f t="shared" si="38"/>
        <v>3.5</v>
      </c>
      <c r="I341" s="6">
        <f t="shared" si="37"/>
        <v>0.11999999999998012</v>
      </c>
    </row>
    <row r="342" spans="1:9" x14ac:dyDescent="0.25">
      <c r="A342" s="4">
        <v>3.3900000000000201</v>
      </c>
      <c r="B342" s="5">
        <v>0.02</v>
      </c>
      <c r="C342" s="5">
        <v>2.18E-2</v>
      </c>
      <c r="D342" s="5">
        <f t="shared" si="34"/>
        <v>4.1800000000000004E-2</v>
      </c>
      <c r="E342" s="5">
        <f t="shared" si="35"/>
        <v>0.14170200000000086</v>
      </c>
      <c r="F342" s="5">
        <f t="shared" si="36"/>
        <v>3.531702000000021</v>
      </c>
      <c r="G342" s="5">
        <f t="shared" si="39"/>
        <v>3.5</v>
      </c>
      <c r="H342" s="5">
        <f t="shared" si="38"/>
        <v>3.5</v>
      </c>
      <c r="I342" s="6">
        <f t="shared" si="37"/>
        <v>0.10999999999997989</v>
      </c>
    </row>
    <row r="343" spans="1:9" x14ac:dyDescent="0.25">
      <c r="A343" s="4">
        <v>3.4000000000000199</v>
      </c>
      <c r="B343" s="5">
        <v>0.02</v>
      </c>
      <c r="C343" s="5">
        <v>2.18E-2</v>
      </c>
      <c r="D343" s="5">
        <f t="shared" si="34"/>
        <v>4.1800000000000004E-2</v>
      </c>
      <c r="E343" s="5">
        <f t="shared" si="35"/>
        <v>0.14212000000000086</v>
      </c>
      <c r="F343" s="5">
        <f t="shared" si="36"/>
        <v>3.5421200000000206</v>
      </c>
      <c r="G343" s="5">
        <f t="shared" si="39"/>
        <v>3.5</v>
      </c>
      <c r="H343" s="5">
        <f t="shared" si="38"/>
        <v>3.5</v>
      </c>
      <c r="I343" s="6">
        <f t="shared" si="37"/>
        <v>9.9999999999980105E-2</v>
      </c>
    </row>
    <row r="344" spans="1:9" x14ac:dyDescent="0.25">
      <c r="A344" s="4">
        <v>3.4100000000000201</v>
      </c>
      <c r="B344" s="5">
        <v>0.02</v>
      </c>
      <c r="C344" s="5">
        <v>2.18E-2</v>
      </c>
      <c r="D344" s="5">
        <f t="shared" si="34"/>
        <v>4.1800000000000004E-2</v>
      </c>
      <c r="E344" s="5">
        <f t="shared" si="35"/>
        <v>0.14253800000000086</v>
      </c>
      <c r="F344" s="5">
        <f t="shared" si="36"/>
        <v>3.5525380000000211</v>
      </c>
      <c r="G344" s="5">
        <f t="shared" si="39"/>
        <v>3.5500000000000003</v>
      </c>
      <c r="H344" s="5">
        <f t="shared" si="38"/>
        <v>3.5500000000000003</v>
      </c>
      <c r="I344" s="6">
        <f t="shared" si="37"/>
        <v>0.13999999999998014</v>
      </c>
    </row>
    <row r="345" spans="1:9" x14ac:dyDescent="0.25">
      <c r="A345" s="4">
        <v>3.4200000000000199</v>
      </c>
      <c r="B345" s="5">
        <v>0.02</v>
      </c>
      <c r="C345" s="5">
        <v>2.18E-2</v>
      </c>
      <c r="D345" s="5">
        <f t="shared" si="34"/>
        <v>4.1800000000000004E-2</v>
      </c>
      <c r="E345" s="5">
        <f t="shared" si="35"/>
        <v>0.14295600000000083</v>
      </c>
      <c r="F345" s="5">
        <f t="shared" si="36"/>
        <v>3.5629560000000207</v>
      </c>
      <c r="G345" s="5">
        <f t="shared" si="39"/>
        <v>3.5500000000000003</v>
      </c>
      <c r="H345" s="5">
        <f t="shared" si="38"/>
        <v>3.5500000000000003</v>
      </c>
      <c r="I345" s="6">
        <f t="shared" si="37"/>
        <v>0.12999999999998035</v>
      </c>
    </row>
    <row r="346" spans="1:9" x14ac:dyDescent="0.25">
      <c r="A346" s="4">
        <v>3.4300000000000201</v>
      </c>
      <c r="B346" s="5">
        <v>0.02</v>
      </c>
      <c r="C346" s="5">
        <v>2.18E-2</v>
      </c>
      <c r="D346" s="5">
        <f t="shared" si="34"/>
        <v>4.1800000000000004E-2</v>
      </c>
      <c r="E346" s="5">
        <f t="shared" si="35"/>
        <v>0.14337400000000086</v>
      </c>
      <c r="F346" s="5">
        <f t="shared" si="36"/>
        <v>3.5733740000000211</v>
      </c>
      <c r="G346" s="5">
        <f t="shared" si="39"/>
        <v>3.5500000000000003</v>
      </c>
      <c r="H346" s="5">
        <f t="shared" si="38"/>
        <v>3.5500000000000003</v>
      </c>
      <c r="I346" s="6">
        <f t="shared" si="37"/>
        <v>0.11999999999998012</v>
      </c>
    </row>
    <row r="347" spans="1:9" x14ac:dyDescent="0.25">
      <c r="A347" s="4">
        <v>3.4400000000000199</v>
      </c>
      <c r="B347" s="5">
        <v>0.02</v>
      </c>
      <c r="C347" s="5">
        <v>2.18E-2</v>
      </c>
      <c r="D347" s="5">
        <f t="shared" si="34"/>
        <v>4.1800000000000004E-2</v>
      </c>
      <c r="E347" s="5">
        <f t="shared" si="35"/>
        <v>0.14379200000000084</v>
      </c>
      <c r="F347" s="5">
        <f t="shared" si="36"/>
        <v>3.5837920000000207</v>
      </c>
      <c r="G347" s="5">
        <f t="shared" si="39"/>
        <v>3.5500000000000003</v>
      </c>
      <c r="H347" s="5">
        <f t="shared" si="38"/>
        <v>3.5500000000000003</v>
      </c>
      <c r="I347" s="6">
        <f t="shared" si="37"/>
        <v>0.10999999999998034</v>
      </c>
    </row>
    <row r="348" spans="1:9" x14ac:dyDescent="0.25">
      <c r="A348" s="4">
        <v>3.4500000000000202</v>
      </c>
      <c r="B348" s="5">
        <v>0.02</v>
      </c>
      <c r="C348" s="5">
        <v>2.18E-2</v>
      </c>
      <c r="D348" s="5">
        <f t="shared" si="34"/>
        <v>4.1800000000000004E-2</v>
      </c>
      <c r="E348" s="5">
        <f t="shared" si="35"/>
        <v>0.14421000000000087</v>
      </c>
      <c r="F348" s="5">
        <f t="shared" si="36"/>
        <v>3.5942100000000212</v>
      </c>
      <c r="G348" s="5">
        <f t="shared" si="39"/>
        <v>3.5500000000000003</v>
      </c>
      <c r="H348" s="5">
        <f t="shared" si="38"/>
        <v>3.5500000000000003</v>
      </c>
      <c r="I348" s="6">
        <f t="shared" si="37"/>
        <v>9.9999999999980105E-2</v>
      </c>
    </row>
    <row r="349" spans="1:9" x14ac:dyDescent="0.25">
      <c r="A349" s="4">
        <v>3.4600000000000199</v>
      </c>
      <c r="B349" s="5">
        <v>0.02</v>
      </c>
      <c r="C349" s="5">
        <v>2.18E-2</v>
      </c>
      <c r="D349" s="5">
        <f t="shared" si="34"/>
        <v>4.1800000000000004E-2</v>
      </c>
      <c r="E349" s="5">
        <f t="shared" si="35"/>
        <v>0.14462800000000084</v>
      </c>
      <c r="F349" s="5">
        <f t="shared" si="36"/>
        <v>3.6046280000000208</v>
      </c>
      <c r="G349" s="5">
        <f t="shared" si="39"/>
        <v>3.6</v>
      </c>
      <c r="H349" s="5">
        <f t="shared" si="38"/>
        <v>3.6</v>
      </c>
      <c r="I349" s="6">
        <f t="shared" si="37"/>
        <v>0.13999999999998014</v>
      </c>
    </row>
    <row r="350" spans="1:9" x14ac:dyDescent="0.25">
      <c r="A350" s="4">
        <v>3.4700000000000202</v>
      </c>
      <c r="B350" s="5">
        <v>0.02</v>
      </c>
      <c r="C350" s="5">
        <v>2.18E-2</v>
      </c>
      <c r="D350" s="5">
        <f t="shared" si="34"/>
        <v>4.1800000000000004E-2</v>
      </c>
      <c r="E350" s="5">
        <f t="shared" si="35"/>
        <v>0.14504600000000087</v>
      </c>
      <c r="F350" s="5">
        <f t="shared" si="36"/>
        <v>3.6150460000000209</v>
      </c>
      <c r="G350" s="5">
        <f t="shared" si="39"/>
        <v>3.6</v>
      </c>
      <c r="H350" s="5">
        <f t="shared" si="38"/>
        <v>3.6</v>
      </c>
      <c r="I350" s="6">
        <f t="shared" si="37"/>
        <v>0.12999999999997991</v>
      </c>
    </row>
    <row r="351" spans="1:9" x14ac:dyDescent="0.25">
      <c r="A351" s="4">
        <v>3.48000000000002</v>
      </c>
      <c r="B351" s="5">
        <v>0.02</v>
      </c>
      <c r="C351" s="5">
        <v>2.18E-2</v>
      </c>
      <c r="D351" s="5">
        <f t="shared" si="34"/>
        <v>4.1800000000000004E-2</v>
      </c>
      <c r="E351" s="5">
        <f t="shared" si="35"/>
        <v>0.14546400000000084</v>
      </c>
      <c r="F351" s="5">
        <f t="shared" si="36"/>
        <v>3.6254640000000209</v>
      </c>
      <c r="G351" s="5">
        <f t="shared" si="39"/>
        <v>3.6</v>
      </c>
      <c r="H351" s="5">
        <f t="shared" si="38"/>
        <v>3.6</v>
      </c>
      <c r="I351" s="6">
        <f t="shared" si="37"/>
        <v>0.11999999999998012</v>
      </c>
    </row>
    <row r="352" spans="1:9" x14ac:dyDescent="0.25">
      <c r="A352" s="4">
        <v>3.4900000000000202</v>
      </c>
      <c r="B352" s="5">
        <v>0.02</v>
      </c>
      <c r="C352" s="5">
        <v>2.18E-2</v>
      </c>
      <c r="D352" s="5">
        <f t="shared" si="34"/>
        <v>4.1800000000000004E-2</v>
      </c>
      <c r="E352" s="5">
        <f t="shared" si="35"/>
        <v>0.14588200000000084</v>
      </c>
      <c r="F352" s="5">
        <f t="shared" si="36"/>
        <v>3.6358820000000209</v>
      </c>
      <c r="G352" s="5">
        <f t="shared" si="39"/>
        <v>3.6</v>
      </c>
      <c r="H352" s="5">
        <f t="shared" si="38"/>
        <v>3.6</v>
      </c>
      <c r="I352" s="6">
        <f t="shared" si="37"/>
        <v>0.10999999999997989</v>
      </c>
    </row>
    <row r="353" spans="1:9" x14ac:dyDescent="0.25">
      <c r="A353" s="4">
        <v>3.50000000000002</v>
      </c>
      <c r="B353" s="5">
        <v>0.02</v>
      </c>
      <c r="C353" s="5">
        <v>2.18E-2</v>
      </c>
      <c r="D353" s="5">
        <f t="shared" si="34"/>
        <v>4.1800000000000004E-2</v>
      </c>
      <c r="E353" s="5">
        <f t="shared" si="35"/>
        <v>0.14630000000000085</v>
      </c>
      <c r="F353" s="5">
        <f t="shared" si="36"/>
        <v>3.646300000000021</v>
      </c>
      <c r="G353" s="5">
        <f t="shared" si="39"/>
        <v>3.6</v>
      </c>
      <c r="H353" s="5">
        <f t="shared" si="38"/>
        <v>3.6</v>
      </c>
      <c r="I353" s="6">
        <f t="shared" si="37"/>
        <v>9.9999999999980105E-2</v>
      </c>
    </row>
    <row r="354" spans="1:9" x14ac:dyDescent="0.25">
      <c r="A354" s="4">
        <v>3.5100000000000202</v>
      </c>
      <c r="B354" s="5">
        <v>0.02</v>
      </c>
      <c r="C354" s="5">
        <v>2.18E-2</v>
      </c>
      <c r="D354" s="5">
        <f t="shared" si="34"/>
        <v>4.1800000000000004E-2</v>
      </c>
      <c r="E354" s="5">
        <f t="shared" si="35"/>
        <v>0.14671800000000085</v>
      </c>
      <c r="F354" s="5">
        <f t="shared" si="36"/>
        <v>3.656718000000021</v>
      </c>
      <c r="G354" s="5">
        <f t="shared" si="39"/>
        <v>3.6500000000000004</v>
      </c>
      <c r="H354" s="5">
        <f t="shared" si="38"/>
        <v>3.6500000000000004</v>
      </c>
      <c r="I354" s="6">
        <f t="shared" si="37"/>
        <v>0.13999999999998014</v>
      </c>
    </row>
    <row r="355" spans="1:9" x14ac:dyDescent="0.25">
      <c r="A355" s="4">
        <v>3.52000000000002</v>
      </c>
      <c r="B355" s="5">
        <v>0.02</v>
      </c>
      <c r="C355" s="5">
        <v>2.18E-2</v>
      </c>
      <c r="D355" s="5">
        <f t="shared" si="34"/>
        <v>4.1800000000000004E-2</v>
      </c>
      <c r="E355" s="5">
        <f t="shared" si="35"/>
        <v>0.14713600000000085</v>
      </c>
      <c r="F355" s="5">
        <f t="shared" si="36"/>
        <v>3.667136000000021</v>
      </c>
      <c r="G355" s="5">
        <f t="shared" si="39"/>
        <v>3.6500000000000004</v>
      </c>
      <c r="H355" s="5">
        <f t="shared" si="38"/>
        <v>3.6500000000000004</v>
      </c>
      <c r="I355" s="6">
        <f t="shared" si="37"/>
        <v>0.12999999999998035</v>
      </c>
    </row>
    <row r="356" spans="1:9" x14ac:dyDescent="0.25">
      <c r="A356" s="4">
        <v>3.53000000000003</v>
      </c>
      <c r="B356" s="5">
        <v>0.02</v>
      </c>
      <c r="C356" s="5">
        <v>2.18E-2</v>
      </c>
      <c r="D356" s="5">
        <f t="shared" si="34"/>
        <v>4.1800000000000004E-2</v>
      </c>
      <c r="E356" s="5">
        <f t="shared" si="35"/>
        <v>0.14755400000000127</v>
      </c>
      <c r="F356" s="5">
        <f t="shared" si="36"/>
        <v>3.6775540000000313</v>
      </c>
      <c r="G356" s="5">
        <f t="shared" si="39"/>
        <v>3.6500000000000004</v>
      </c>
      <c r="H356" s="5">
        <f t="shared" si="38"/>
        <v>3.6500000000000004</v>
      </c>
      <c r="I356" s="6">
        <f t="shared" si="37"/>
        <v>0.11999999999997035</v>
      </c>
    </row>
    <row r="357" spans="1:9" x14ac:dyDescent="0.25">
      <c r="A357" s="4">
        <v>3.5400000000000298</v>
      </c>
      <c r="B357" s="5">
        <v>0.02</v>
      </c>
      <c r="C357" s="5">
        <v>2.18E-2</v>
      </c>
      <c r="D357" s="5">
        <f t="shared" si="34"/>
        <v>4.1800000000000004E-2</v>
      </c>
      <c r="E357" s="5">
        <f t="shared" si="35"/>
        <v>0.14797200000000127</v>
      </c>
      <c r="F357" s="5">
        <f t="shared" si="36"/>
        <v>3.6879720000000309</v>
      </c>
      <c r="G357" s="5">
        <f t="shared" si="39"/>
        <v>3.6500000000000004</v>
      </c>
      <c r="H357" s="5">
        <f t="shared" si="38"/>
        <v>3.6500000000000004</v>
      </c>
      <c r="I357" s="6">
        <f t="shared" si="37"/>
        <v>0.10999999999997057</v>
      </c>
    </row>
    <row r="358" spans="1:9" x14ac:dyDescent="0.25">
      <c r="A358" s="4">
        <v>3.55000000000003</v>
      </c>
      <c r="B358" s="5">
        <v>0.02</v>
      </c>
      <c r="C358" s="5">
        <v>2.18E-2</v>
      </c>
      <c r="D358" s="5">
        <f t="shared" si="34"/>
        <v>4.1800000000000004E-2</v>
      </c>
      <c r="E358" s="5">
        <f t="shared" si="35"/>
        <v>0.14839000000000127</v>
      </c>
      <c r="F358" s="5">
        <f t="shared" si="36"/>
        <v>3.6983900000000314</v>
      </c>
      <c r="G358" s="5">
        <f t="shared" si="39"/>
        <v>3.6500000000000004</v>
      </c>
      <c r="H358" s="5">
        <f t="shared" si="38"/>
        <v>3.6500000000000004</v>
      </c>
      <c r="I358" s="6">
        <f t="shared" si="37"/>
        <v>9.9999999999970335E-2</v>
      </c>
    </row>
    <row r="359" spans="1:9" x14ac:dyDescent="0.25">
      <c r="A359" s="4">
        <v>3.5600000000000298</v>
      </c>
      <c r="B359" s="5">
        <v>0.02</v>
      </c>
      <c r="C359" s="5">
        <v>2.18E-2</v>
      </c>
      <c r="D359" s="5">
        <f t="shared" si="34"/>
        <v>4.1800000000000004E-2</v>
      </c>
      <c r="E359" s="5">
        <f t="shared" si="35"/>
        <v>0.14880800000000127</v>
      </c>
      <c r="F359" s="5">
        <f t="shared" si="36"/>
        <v>3.708808000000031</v>
      </c>
      <c r="G359" s="5">
        <f t="shared" si="39"/>
        <v>3.7</v>
      </c>
      <c r="H359" s="5">
        <f t="shared" si="38"/>
        <v>3.7</v>
      </c>
      <c r="I359" s="6">
        <f t="shared" si="37"/>
        <v>0.13999999999997037</v>
      </c>
    </row>
    <row r="360" spans="1:9" x14ac:dyDescent="0.25">
      <c r="A360" s="4">
        <v>3.57000000000003</v>
      </c>
      <c r="B360" s="5">
        <v>0.02</v>
      </c>
      <c r="C360" s="5">
        <v>2.18E-2</v>
      </c>
      <c r="D360" s="5">
        <f t="shared" si="34"/>
        <v>4.1800000000000004E-2</v>
      </c>
      <c r="E360" s="5">
        <f t="shared" si="35"/>
        <v>0.14922600000000127</v>
      </c>
      <c r="F360" s="5">
        <f t="shared" si="36"/>
        <v>3.7192260000000315</v>
      </c>
      <c r="G360" s="5">
        <f t="shared" si="39"/>
        <v>3.7</v>
      </c>
      <c r="H360" s="5">
        <f t="shared" si="38"/>
        <v>3.7</v>
      </c>
      <c r="I360" s="6">
        <f t="shared" si="37"/>
        <v>0.12999999999997014</v>
      </c>
    </row>
    <row r="361" spans="1:9" x14ac:dyDescent="0.25">
      <c r="A361" s="4">
        <v>3.5800000000000298</v>
      </c>
      <c r="B361" s="5">
        <v>0.02</v>
      </c>
      <c r="C361" s="5">
        <v>2.18E-2</v>
      </c>
      <c r="D361" s="5">
        <f t="shared" si="34"/>
        <v>4.1800000000000004E-2</v>
      </c>
      <c r="E361" s="5">
        <f t="shared" si="35"/>
        <v>0.14964400000000125</v>
      </c>
      <c r="F361" s="5">
        <f t="shared" si="36"/>
        <v>3.729644000000031</v>
      </c>
      <c r="G361" s="5">
        <f t="shared" si="39"/>
        <v>3.7</v>
      </c>
      <c r="H361" s="5">
        <f t="shared" si="38"/>
        <v>3.7</v>
      </c>
      <c r="I361" s="6">
        <f t="shared" si="37"/>
        <v>0.11999999999997035</v>
      </c>
    </row>
    <row r="362" spans="1:9" x14ac:dyDescent="0.25">
      <c r="A362" s="4">
        <v>3.5900000000000301</v>
      </c>
      <c r="B362" s="5">
        <v>0.02</v>
      </c>
      <c r="C362" s="5">
        <v>2.18E-2</v>
      </c>
      <c r="D362" s="5">
        <f t="shared" si="34"/>
        <v>4.1800000000000004E-2</v>
      </c>
      <c r="E362" s="5">
        <f t="shared" si="35"/>
        <v>0.15006200000000128</v>
      </c>
      <c r="F362" s="5">
        <f t="shared" si="36"/>
        <v>3.7400620000000315</v>
      </c>
      <c r="G362" s="5">
        <f t="shared" si="39"/>
        <v>3.7</v>
      </c>
      <c r="H362" s="5">
        <f t="shared" si="38"/>
        <v>3.7</v>
      </c>
      <c r="I362" s="6">
        <f t="shared" si="37"/>
        <v>0.10999999999997012</v>
      </c>
    </row>
    <row r="363" spans="1:9" x14ac:dyDescent="0.25">
      <c r="A363" s="4">
        <v>3.6000000000000298</v>
      </c>
      <c r="B363" s="5">
        <v>0.02</v>
      </c>
      <c r="C363" s="5">
        <v>2.18E-2</v>
      </c>
      <c r="D363" s="5">
        <f t="shared" si="34"/>
        <v>4.1800000000000004E-2</v>
      </c>
      <c r="E363" s="5">
        <f t="shared" si="35"/>
        <v>0.15048000000000125</v>
      </c>
      <c r="F363" s="5">
        <f t="shared" si="36"/>
        <v>3.7504800000000311</v>
      </c>
      <c r="G363" s="5">
        <f t="shared" si="39"/>
        <v>3.75</v>
      </c>
      <c r="H363" s="5">
        <f t="shared" si="38"/>
        <v>3.75</v>
      </c>
      <c r="I363" s="6">
        <f t="shared" si="37"/>
        <v>0.14999999999997016</v>
      </c>
    </row>
    <row r="364" spans="1:9" x14ac:dyDescent="0.25">
      <c r="A364" s="4">
        <v>3.6100000000000301</v>
      </c>
      <c r="B364" s="5">
        <v>0.02</v>
      </c>
      <c r="C364" s="5">
        <v>2.18E-2</v>
      </c>
      <c r="D364" s="5">
        <f t="shared" si="34"/>
        <v>4.1800000000000004E-2</v>
      </c>
      <c r="E364" s="5">
        <f t="shared" si="35"/>
        <v>0.15089800000000128</v>
      </c>
      <c r="F364" s="5">
        <f t="shared" si="36"/>
        <v>3.7608980000000312</v>
      </c>
      <c r="G364" s="5">
        <f t="shared" si="39"/>
        <v>3.75</v>
      </c>
      <c r="H364" s="5">
        <f t="shared" si="38"/>
        <v>3.75</v>
      </c>
      <c r="I364" s="6">
        <f t="shared" si="37"/>
        <v>0.13999999999996993</v>
      </c>
    </row>
    <row r="365" spans="1:9" x14ac:dyDescent="0.25">
      <c r="A365" s="4">
        <v>3.6200000000000299</v>
      </c>
      <c r="B365" s="5">
        <v>0.02</v>
      </c>
      <c r="C365" s="5">
        <v>2.18E-2</v>
      </c>
      <c r="D365" s="5">
        <f t="shared" si="34"/>
        <v>4.1800000000000004E-2</v>
      </c>
      <c r="E365" s="5">
        <f t="shared" si="35"/>
        <v>0.15131600000000126</v>
      </c>
      <c r="F365" s="5">
        <f t="shared" si="36"/>
        <v>3.7713160000000312</v>
      </c>
      <c r="G365" s="5">
        <f t="shared" si="39"/>
        <v>3.75</v>
      </c>
      <c r="H365" s="5">
        <f t="shared" si="38"/>
        <v>3.75</v>
      </c>
      <c r="I365" s="6">
        <f t="shared" si="37"/>
        <v>0.12999999999997014</v>
      </c>
    </row>
    <row r="366" spans="1:9" x14ac:dyDescent="0.25">
      <c r="A366" s="4">
        <v>3.6300000000000301</v>
      </c>
      <c r="B366" s="5">
        <v>0.02</v>
      </c>
      <c r="C366" s="5">
        <v>2.18E-2</v>
      </c>
      <c r="D366" s="5">
        <f t="shared" si="34"/>
        <v>4.1800000000000004E-2</v>
      </c>
      <c r="E366" s="5">
        <f t="shared" si="35"/>
        <v>0.15173400000000128</v>
      </c>
      <c r="F366" s="5">
        <f t="shared" si="36"/>
        <v>3.7817340000000312</v>
      </c>
      <c r="G366" s="5">
        <f t="shared" si="39"/>
        <v>3.75</v>
      </c>
      <c r="H366" s="5">
        <f t="shared" si="38"/>
        <v>3.75</v>
      </c>
      <c r="I366" s="6">
        <f t="shared" si="37"/>
        <v>0.11999999999996991</v>
      </c>
    </row>
    <row r="367" spans="1:9" x14ac:dyDescent="0.25">
      <c r="A367" s="4">
        <v>3.6400000000000299</v>
      </c>
      <c r="B367" s="5">
        <v>0.02</v>
      </c>
      <c r="C367" s="5">
        <v>2.18E-2</v>
      </c>
      <c r="D367" s="5">
        <f t="shared" si="34"/>
        <v>4.1800000000000004E-2</v>
      </c>
      <c r="E367" s="5">
        <f t="shared" si="35"/>
        <v>0.15215200000000126</v>
      </c>
      <c r="F367" s="5">
        <f t="shared" si="36"/>
        <v>3.7921520000000313</v>
      </c>
      <c r="G367" s="5">
        <f t="shared" si="39"/>
        <v>3.75</v>
      </c>
      <c r="H367" s="5">
        <f t="shared" si="38"/>
        <v>3.75</v>
      </c>
      <c r="I367" s="6">
        <f t="shared" si="37"/>
        <v>0.10999999999997012</v>
      </c>
    </row>
    <row r="368" spans="1:9" x14ac:dyDescent="0.25">
      <c r="A368" s="4">
        <v>3.6500000000000301</v>
      </c>
      <c r="B368" s="5">
        <v>0.02</v>
      </c>
      <c r="C368" s="5">
        <v>2.18E-2</v>
      </c>
      <c r="D368" s="5">
        <f t="shared" si="34"/>
        <v>4.1800000000000004E-2</v>
      </c>
      <c r="E368" s="5">
        <f t="shared" si="35"/>
        <v>0.15257000000000126</v>
      </c>
      <c r="F368" s="5">
        <f t="shared" si="36"/>
        <v>3.8025700000000313</v>
      </c>
      <c r="G368" s="5">
        <f t="shared" si="39"/>
        <v>3.8000000000000003</v>
      </c>
      <c r="H368" s="5">
        <f t="shared" si="38"/>
        <v>3.8000000000000003</v>
      </c>
      <c r="I368" s="6">
        <f t="shared" si="37"/>
        <v>0.14999999999997016</v>
      </c>
    </row>
    <row r="369" spans="1:9" x14ac:dyDescent="0.25">
      <c r="A369" s="4">
        <v>3.6600000000000299</v>
      </c>
      <c r="B369" s="5">
        <v>0.02</v>
      </c>
      <c r="C369" s="5">
        <v>2.18E-2</v>
      </c>
      <c r="D369" s="5">
        <f t="shared" si="34"/>
        <v>4.1800000000000004E-2</v>
      </c>
      <c r="E369" s="5">
        <f t="shared" si="35"/>
        <v>0.15298800000000126</v>
      </c>
      <c r="F369" s="5">
        <f t="shared" si="36"/>
        <v>3.8129880000000314</v>
      </c>
      <c r="G369" s="5">
        <f t="shared" si="39"/>
        <v>3.8000000000000003</v>
      </c>
      <c r="H369" s="5">
        <f t="shared" si="38"/>
        <v>3.8000000000000003</v>
      </c>
      <c r="I369" s="6">
        <f t="shared" si="37"/>
        <v>0.13999999999997037</v>
      </c>
    </row>
    <row r="370" spans="1:9" x14ac:dyDescent="0.25">
      <c r="A370" s="4">
        <v>3.6700000000000301</v>
      </c>
      <c r="B370" s="5">
        <v>0.02</v>
      </c>
      <c r="C370" s="5">
        <v>2.18E-2</v>
      </c>
      <c r="D370" s="5">
        <f t="shared" si="34"/>
        <v>4.1800000000000004E-2</v>
      </c>
      <c r="E370" s="5">
        <f t="shared" si="35"/>
        <v>0.15340600000000126</v>
      </c>
      <c r="F370" s="5">
        <f t="shared" si="36"/>
        <v>3.8234060000000314</v>
      </c>
      <c r="G370" s="5">
        <f t="shared" si="39"/>
        <v>3.8000000000000003</v>
      </c>
      <c r="H370" s="5">
        <f t="shared" si="38"/>
        <v>3.8000000000000003</v>
      </c>
      <c r="I370" s="6">
        <f t="shared" si="37"/>
        <v>0.12999999999997014</v>
      </c>
    </row>
    <row r="371" spans="1:9" x14ac:dyDescent="0.25">
      <c r="A371" s="4">
        <v>3.6800000000000299</v>
      </c>
      <c r="B371" s="5">
        <v>0.02</v>
      </c>
      <c r="C371" s="5">
        <v>2.18E-2</v>
      </c>
      <c r="D371" s="5">
        <f t="shared" si="34"/>
        <v>4.1800000000000004E-2</v>
      </c>
      <c r="E371" s="5">
        <f t="shared" si="35"/>
        <v>0.15382400000000127</v>
      </c>
      <c r="F371" s="5">
        <f t="shared" si="36"/>
        <v>3.833824000000031</v>
      </c>
      <c r="G371" s="5">
        <f t="shared" si="39"/>
        <v>3.8000000000000003</v>
      </c>
      <c r="H371" s="5">
        <f t="shared" si="38"/>
        <v>3.8000000000000003</v>
      </c>
      <c r="I371" s="6">
        <f t="shared" si="37"/>
        <v>0.11999999999997035</v>
      </c>
    </row>
    <row r="372" spans="1:9" x14ac:dyDescent="0.25">
      <c r="A372" s="4">
        <v>3.6900000000000301</v>
      </c>
      <c r="B372" s="5">
        <v>0.02</v>
      </c>
      <c r="C372" s="5">
        <v>2.18E-2</v>
      </c>
      <c r="D372" s="5">
        <f t="shared" si="34"/>
        <v>4.1800000000000004E-2</v>
      </c>
      <c r="E372" s="5">
        <f t="shared" si="35"/>
        <v>0.15424200000000127</v>
      </c>
      <c r="F372" s="5">
        <f t="shared" si="36"/>
        <v>3.8442420000000315</v>
      </c>
      <c r="G372" s="5">
        <f t="shared" si="39"/>
        <v>3.8000000000000003</v>
      </c>
      <c r="H372" s="5">
        <f t="shared" si="38"/>
        <v>3.8000000000000003</v>
      </c>
      <c r="I372" s="6">
        <f t="shared" si="37"/>
        <v>0.10999999999997012</v>
      </c>
    </row>
    <row r="373" spans="1:9" x14ac:dyDescent="0.25">
      <c r="A373" s="4">
        <v>3.7000000000000299</v>
      </c>
      <c r="B373" s="5">
        <v>0.02</v>
      </c>
      <c r="C373" s="5">
        <v>2.18E-2</v>
      </c>
      <c r="D373" s="5">
        <f t="shared" si="34"/>
        <v>4.1800000000000004E-2</v>
      </c>
      <c r="E373" s="5">
        <f t="shared" si="35"/>
        <v>0.15466000000000127</v>
      </c>
      <c r="F373" s="5">
        <f t="shared" si="36"/>
        <v>3.8546600000000311</v>
      </c>
      <c r="G373" s="5">
        <f t="shared" si="39"/>
        <v>3.85</v>
      </c>
      <c r="H373" s="5">
        <f t="shared" si="38"/>
        <v>3.85</v>
      </c>
      <c r="I373" s="6">
        <f t="shared" si="37"/>
        <v>0.14999999999997016</v>
      </c>
    </row>
    <row r="374" spans="1:9" x14ac:dyDescent="0.25">
      <c r="A374" s="4">
        <v>3.7100000000000302</v>
      </c>
      <c r="B374" s="5">
        <v>0.02</v>
      </c>
      <c r="C374" s="5">
        <v>2.18E-2</v>
      </c>
      <c r="D374" s="5">
        <f t="shared" ref="D374:D437" si="40">B374+C374</f>
        <v>4.1800000000000004E-2</v>
      </c>
      <c r="E374" s="5">
        <f t="shared" ref="E374:E437" si="41">A374*D374</f>
        <v>0.15507800000000127</v>
      </c>
      <c r="F374" s="5">
        <f t="shared" ref="F374:F437" si="42">A374+E374</f>
        <v>3.8650780000000315</v>
      </c>
      <c r="G374" s="5">
        <f t="shared" si="39"/>
        <v>3.85</v>
      </c>
      <c r="H374" s="5">
        <f t="shared" si="38"/>
        <v>3.85</v>
      </c>
      <c r="I374" s="6">
        <f t="shared" si="37"/>
        <v>0.13999999999996993</v>
      </c>
    </row>
    <row r="375" spans="1:9" x14ac:dyDescent="0.25">
      <c r="A375" s="4">
        <v>3.7200000000000299</v>
      </c>
      <c r="B375" s="5">
        <v>0.02</v>
      </c>
      <c r="C375" s="5">
        <v>2.18E-2</v>
      </c>
      <c r="D375" s="5">
        <f t="shared" si="40"/>
        <v>4.1800000000000004E-2</v>
      </c>
      <c r="E375" s="5">
        <f t="shared" si="41"/>
        <v>0.15549600000000127</v>
      </c>
      <c r="F375" s="5">
        <f t="shared" si="42"/>
        <v>3.8754960000000311</v>
      </c>
      <c r="G375" s="5">
        <f t="shared" si="39"/>
        <v>3.85</v>
      </c>
      <c r="H375" s="5">
        <f t="shared" si="38"/>
        <v>3.85</v>
      </c>
      <c r="I375" s="6">
        <f t="shared" si="37"/>
        <v>0.12999999999997014</v>
      </c>
    </row>
    <row r="376" spans="1:9" x14ac:dyDescent="0.25">
      <c r="A376" s="4">
        <v>3.7300000000000302</v>
      </c>
      <c r="B376" s="5">
        <v>0.02</v>
      </c>
      <c r="C376" s="5">
        <v>2.18E-2</v>
      </c>
      <c r="D376" s="5">
        <f t="shared" si="40"/>
        <v>4.1800000000000004E-2</v>
      </c>
      <c r="E376" s="5">
        <f t="shared" si="41"/>
        <v>0.15591400000000127</v>
      </c>
      <c r="F376" s="5">
        <f t="shared" si="42"/>
        <v>3.8859140000000316</v>
      </c>
      <c r="G376" s="5">
        <f t="shared" si="39"/>
        <v>3.85</v>
      </c>
      <c r="H376" s="5">
        <f t="shared" si="38"/>
        <v>3.85</v>
      </c>
      <c r="I376" s="6">
        <f t="shared" si="37"/>
        <v>0.11999999999996991</v>
      </c>
    </row>
    <row r="377" spans="1:9" x14ac:dyDescent="0.25">
      <c r="A377" s="4">
        <v>3.74000000000003</v>
      </c>
      <c r="B377" s="5">
        <v>0.02</v>
      </c>
      <c r="C377" s="5">
        <v>2.18E-2</v>
      </c>
      <c r="D377" s="5">
        <f t="shared" si="40"/>
        <v>4.1800000000000004E-2</v>
      </c>
      <c r="E377" s="5">
        <f t="shared" si="41"/>
        <v>0.15633200000000128</v>
      </c>
      <c r="F377" s="5">
        <f t="shared" si="42"/>
        <v>3.8963320000000312</v>
      </c>
      <c r="G377" s="5">
        <f t="shared" si="39"/>
        <v>3.85</v>
      </c>
      <c r="H377" s="5">
        <f t="shared" si="38"/>
        <v>3.85</v>
      </c>
      <c r="I377" s="6">
        <f t="shared" si="37"/>
        <v>0.10999999999997012</v>
      </c>
    </row>
    <row r="378" spans="1:9" x14ac:dyDescent="0.25">
      <c r="A378" s="4">
        <v>3.7500000000000302</v>
      </c>
      <c r="B378" s="5">
        <v>0.02</v>
      </c>
      <c r="C378" s="5">
        <v>2.18E-2</v>
      </c>
      <c r="D378" s="5">
        <f t="shared" si="40"/>
        <v>4.1800000000000004E-2</v>
      </c>
      <c r="E378" s="5">
        <f t="shared" si="41"/>
        <v>0.15675000000000128</v>
      </c>
      <c r="F378" s="5">
        <f t="shared" si="42"/>
        <v>3.9067500000000317</v>
      </c>
      <c r="G378" s="5">
        <f t="shared" si="39"/>
        <v>3.9000000000000004</v>
      </c>
      <c r="H378" s="5">
        <f t="shared" si="38"/>
        <v>3.9000000000000004</v>
      </c>
      <c r="I378" s="6">
        <f t="shared" si="37"/>
        <v>0.14999999999997016</v>
      </c>
    </row>
    <row r="379" spans="1:9" x14ac:dyDescent="0.25">
      <c r="A379" s="4">
        <v>3.76000000000003</v>
      </c>
      <c r="B379" s="5">
        <v>0.02</v>
      </c>
      <c r="C379" s="5">
        <v>2.18E-2</v>
      </c>
      <c r="D379" s="5">
        <f t="shared" si="40"/>
        <v>4.1800000000000004E-2</v>
      </c>
      <c r="E379" s="5">
        <f t="shared" si="41"/>
        <v>0.15716800000000128</v>
      </c>
      <c r="F379" s="5">
        <f t="shared" si="42"/>
        <v>3.9171680000000313</v>
      </c>
      <c r="G379" s="5">
        <f t="shared" si="39"/>
        <v>3.9000000000000004</v>
      </c>
      <c r="H379" s="5">
        <f t="shared" si="38"/>
        <v>3.9000000000000004</v>
      </c>
      <c r="I379" s="6">
        <f t="shared" si="37"/>
        <v>0.13999999999997037</v>
      </c>
    </row>
    <row r="380" spans="1:9" x14ac:dyDescent="0.25">
      <c r="A380" s="4">
        <v>3.7700000000000302</v>
      </c>
      <c r="B380" s="5">
        <v>0.02</v>
      </c>
      <c r="C380" s="5">
        <v>2.18E-2</v>
      </c>
      <c r="D380" s="5">
        <f t="shared" si="40"/>
        <v>4.1800000000000004E-2</v>
      </c>
      <c r="E380" s="5">
        <f t="shared" si="41"/>
        <v>0.15758600000000128</v>
      </c>
      <c r="F380" s="5">
        <f t="shared" si="42"/>
        <v>3.9275860000000313</v>
      </c>
      <c r="G380" s="5">
        <f t="shared" si="39"/>
        <v>3.9000000000000004</v>
      </c>
      <c r="H380" s="5">
        <f t="shared" si="38"/>
        <v>3.9000000000000004</v>
      </c>
      <c r="I380" s="6">
        <f t="shared" si="37"/>
        <v>0.12999999999997014</v>
      </c>
    </row>
    <row r="381" spans="1:9" x14ac:dyDescent="0.25">
      <c r="A381" s="4">
        <v>3.78000000000003</v>
      </c>
      <c r="B381" s="5">
        <v>0.02</v>
      </c>
      <c r="C381" s="5">
        <v>2.18E-2</v>
      </c>
      <c r="D381" s="5">
        <f t="shared" si="40"/>
        <v>4.1800000000000004E-2</v>
      </c>
      <c r="E381" s="5">
        <f t="shared" si="41"/>
        <v>0.15800400000000128</v>
      </c>
      <c r="F381" s="5">
        <f t="shared" si="42"/>
        <v>3.9380040000000314</v>
      </c>
      <c r="G381" s="5">
        <f t="shared" si="39"/>
        <v>3.9000000000000004</v>
      </c>
      <c r="H381" s="5">
        <f t="shared" si="38"/>
        <v>3.9000000000000004</v>
      </c>
      <c r="I381" s="6">
        <f t="shared" si="37"/>
        <v>0.11999999999997035</v>
      </c>
    </row>
    <row r="382" spans="1:9" x14ac:dyDescent="0.25">
      <c r="A382" s="4">
        <v>3.7900000000000298</v>
      </c>
      <c r="B382" s="5">
        <v>0.02</v>
      </c>
      <c r="C382" s="5">
        <v>2.18E-2</v>
      </c>
      <c r="D382" s="5">
        <f t="shared" si="40"/>
        <v>4.1800000000000004E-2</v>
      </c>
      <c r="E382" s="5">
        <f t="shared" si="41"/>
        <v>0.15842200000000126</v>
      </c>
      <c r="F382" s="5">
        <f t="shared" si="42"/>
        <v>3.948422000000031</v>
      </c>
      <c r="G382" s="5">
        <f t="shared" si="39"/>
        <v>3.9000000000000004</v>
      </c>
      <c r="H382" s="5">
        <f t="shared" si="38"/>
        <v>3.9000000000000004</v>
      </c>
      <c r="I382" s="6">
        <f t="shared" si="37"/>
        <v>0.10999999999997057</v>
      </c>
    </row>
    <row r="383" spans="1:9" x14ac:dyDescent="0.25">
      <c r="A383" s="4">
        <v>3.80000000000003</v>
      </c>
      <c r="B383" s="5">
        <v>0.02</v>
      </c>
      <c r="C383" s="5">
        <v>2.18E-2</v>
      </c>
      <c r="D383" s="5">
        <f t="shared" si="40"/>
        <v>4.1800000000000004E-2</v>
      </c>
      <c r="E383" s="5">
        <f t="shared" si="41"/>
        <v>0.15884000000000126</v>
      </c>
      <c r="F383" s="5">
        <f t="shared" si="42"/>
        <v>3.9588400000000314</v>
      </c>
      <c r="G383" s="5">
        <f t="shared" si="39"/>
        <v>3.95</v>
      </c>
      <c r="H383" s="5">
        <f t="shared" si="38"/>
        <v>3.95</v>
      </c>
      <c r="I383" s="6">
        <f t="shared" si="37"/>
        <v>0.14999999999997016</v>
      </c>
    </row>
    <row r="384" spans="1:9" x14ac:dyDescent="0.25">
      <c r="A384" s="4">
        <v>3.8100000000000298</v>
      </c>
      <c r="B384" s="5">
        <v>0.02</v>
      </c>
      <c r="C384" s="5">
        <v>2.18E-2</v>
      </c>
      <c r="D384" s="5">
        <f t="shared" si="40"/>
        <v>4.1800000000000004E-2</v>
      </c>
      <c r="E384" s="5">
        <f t="shared" si="41"/>
        <v>0.15925800000000126</v>
      </c>
      <c r="F384" s="5">
        <f t="shared" si="42"/>
        <v>3.969258000000031</v>
      </c>
      <c r="G384" s="5">
        <f t="shared" si="39"/>
        <v>3.95</v>
      </c>
      <c r="H384" s="5">
        <f t="shared" si="38"/>
        <v>3.95</v>
      </c>
      <c r="I384" s="6">
        <f t="shared" si="37"/>
        <v>0.13999999999997037</v>
      </c>
    </row>
    <row r="385" spans="1:9" x14ac:dyDescent="0.25">
      <c r="A385" s="4">
        <v>3.82000000000003</v>
      </c>
      <c r="B385" s="5">
        <v>0.02</v>
      </c>
      <c r="C385" s="5">
        <v>2.18E-2</v>
      </c>
      <c r="D385" s="5">
        <f t="shared" si="40"/>
        <v>4.1800000000000004E-2</v>
      </c>
      <c r="E385" s="5">
        <f t="shared" si="41"/>
        <v>0.15967600000000126</v>
      </c>
      <c r="F385" s="5">
        <f t="shared" si="42"/>
        <v>3.9796760000000315</v>
      </c>
      <c r="G385" s="5">
        <f t="shared" si="39"/>
        <v>3.95</v>
      </c>
      <c r="H385" s="5">
        <f t="shared" si="38"/>
        <v>3.95</v>
      </c>
      <c r="I385" s="6">
        <f t="shared" si="37"/>
        <v>0.12999999999997014</v>
      </c>
    </row>
    <row r="386" spans="1:9" x14ac:dyDescent="0.25">
      <c r="A386" s="4">
        <v>3.8300000000000298</v>
      </c>
      <c r="B386" s="5">
        <v>0.02</v>
      </c>
      <c r="C386" s="5">
        <v>2.18E-2</v>
      </c>
      <c r="D386" s="5">
        <f t="shared" si="40"/>
        <v>4.1800000000000004E-2</v>
      </c>
      <c r="E386" s="5">
        <f t="shared" si="41"/>
        <v>0.16009400000000126</v>
      </c>
      <c r="F386" s="5">
        <f t="shared" si="42"/>
        <v>3.9900940000000311</v>
      </c>
      <c r="G386" s="5">
        <f t="shared" si="39"/>
        <v>3.95</v>
      </c>
      <c r="H386" s="5">
        <f t="shared" si="38"/>
        <v>3.95</v>
      </c>
      <c r="I386" s="6">
        <f t="shared" ref="I386:I449" si="43">H386-A386</f>
        <v>0.11999999999997035</v>
      </c>
    </row>
    <row r="387" spans="1:9" x14ac:dyDescent="0.25">
      <c r="A387" s="4">
        <v>3.8400000000000301</v>
      </c>
      <c r="B387" s="5">
        <v>0.02</v>
      </c>
      <c r="C387" s="5">
        <v>2.18E-2</v>
      </c>
      <c r="D387" s="5">
        <f t="shared" si="40"/>
        <v>4.1800000000000004E-2</v>
      </c>
      <c r="E387" s="5">
        <f t="shared" si="41"/>
        <v>0.16051200000000126</v>
      </c>
      <c r="F387" s="5">
        <f t="shared" si="42"/>
        <v>4.0005120000000316</v>
      </c>
      <c r="G387" s="5">
        <f t="shared" si="39"/>
        <v>4</v>
      </c>
      <c r="H387" s="5">
        <f t="shared" si="38"/>
        <v>4</v>
      </c>
      <c r="I387" s="6">
        <f t="shared" si="43"/>
        <v>0.15999999999996994</v>
      </c>
    </row>
    <row r="388" spans="1:9" x14ac:dyDescent="0.25">
      <c r="A388" s="4">
        <v>3.8500000000000298</v>
      </c>
      <c r="B388" s="5">
        <v>0.02</v>
      </c>
      <c r="C388" s="5">
        <v>2.18E-2</v>
      </c>
      <c r="D388" s="5">
        <f t="shared" si="40"/>
        <v>4.1800000000000004E-2</v>
      </c>
      <c r="E388" s="5">
        <f t="shared" si="41"/>
        <v>0.16093000000000127</v>
      </c>
      <c r="F388" s="5">
        <f t="shared" si="42"/>
        <v>4.0109300000000312</v>
      </c>
      <c r="G388" s="5">
        <f t="shared" si="39"/>
        <v>4</v>
      </c>
      <c r="H388" s="5">
        <f t="shared" ref="H388:H451" si="44">IF((FLOOR(G388,0.05))&lt;A388,A388,(FLOOR(G388,0.05)))</f>
        <v>4</v>
      </c>
      <c r="I388" s="6">
        <f t="shared" si="43"/>
        <v>0.14999999999997016</v>
      </c>
    </row>
    <row r="389" spans="1:9" x14ac:dyDescent="0.25">
      <c r="A389" s="4">
        <v>3.8600000000000301</v>
      </c>
      <c r="B389" s="5">
        <v>0.02</v>
      </c>
      <c r="C389" s="5">
        <v>2.18E-2</v>
      </c>
      <c r="D389" s="5">
        <f t="shared" si="40"/>
        <v>4.1800000000000004E-2</v>
      </c>
      <c r="E389" s="5">
        <f t="shared" si="41"/>
        <v>0.16134800000000127</v>
      </c>
      <c r="F389" s="5">
        <f t="shared" si="42"/>
        <v>4.0213480000000317</v>
      </c>
      <c r="G389" s="5">
        <f t="shared" si="39"/>
        <v>4</v>
      </c>
      <c r="H389" s="5">
        <f t="shared" si="44"/>
        <v>4</v>
      </c>
      <c r="I389" s="6">
        <f t="shared" si="43"/>
        <v>0.13999999999996993</v>
      </c>
    </row>
    <row r="390" spans="1:9" x14ac:dyDescent="0.25">
      <c r="A390" s="4">
        <v>3.8700000000000299</v>
      </c>
      <c r="B390" s="5">
        <v>0.02</v>
      </c>
      <c r="C390" s="5">
        <v>2.18E-2</v>
      </c>
      <c r="D390" s="5">
        <f t="shared" si="40"/>
        <v>4.1800000000000004E-2</v>
      </c>
      <c r="E390" s="5">
        <f t="shared" si="41"/>
        <v>0.16176600000000127</v>
      </c>
      <c r="F390" s="5">
        <f t="shared" si="42"/>
        <v>4.0317660000000313</v>
      </c>
      <c r="G390" s="5">
        <f t="shared" ref="G390:G453" si="45">FLOOR(F390,0.05)</f>
        <v>4</v>
      </c>
      <c r="H390" s="5">
        <f t="shared" si="44"/>
        <v>4</v>
      </c>
      <c r="I390" s="6">
        <f t="shared" si="43"/>
        <v>0.12999999999997014</v>
      </c>
    </row>
    <row r="391" spans="1:9" x14ac:dyDescent="0.25">
      <c r="A391" s="4">
        <v>3.8800000000000301</v>
      </c>
      <c r="B391" s="5">
        <v>0.02</v>
      </c>
      <c r="C391" s="5">
        <v>2.18E-2</v>
      </c>
      <c r="D391" s="5">
        <f t="shared" si="40"/>
        <v>4.1800000000000004E-2</v>
      </c>
      <c r="E391" s="5">
        <f t="shared" si="41"/>
        <v>0.16218400000000127</v>
      </c>
      <c r="F391" s="5">
        <f t="shared" si="42"/>
        <v>4.0421840000000318</v>
      </c>
      <c r="G391" s="5">
        <f t="shared" si="45"/>
        <v>4</v>
      </c>
      <c r="H391" s="5">
        <f t="shared" si="44"/>
        <v>4</v>
      </c>
      <c r="I391" s="6">
        <f t="shared" si="43"/>
        <v>0.11999999999996991</v>
      </c>
    </row>
    <row r="392" spans="1:9" x14ac:dyDescent="0.25">
      <c r="A392" s="4">
        <v>3.8900000000000299</v>
      </c>
      <c r="B392" s="5">
        <v>0.02</v>
      </c>
      <c r="C392" s="5">
        <v>2.18E-2</v>
      </c>
      <c r="D392" s="5">
        <f t="shared" si="40"/>
        <v>4.1800000000000004E-2</v>
      </c>
      <c r="E392" s="5">
        <f t="shared" si="41"/>
        <v>0.16260200000000127</v>
      </c>
      <c r="F392" s="5">
        <f t="shared" si="42"/>
        <v>4.0526020000000313</v>
      </c>
      <c r="G392" s="5">
        <f t="shared" si="45"/>
        <v>4.05</v>
      </c>
      <c r="H392" s="5">
        <f t="shared" si="44"/>
        <v>4.05</v>
      </c>
      <c r="I392" s="6">
        <f t="shared" si="43"/>
        <v>0.15999999999996994</v>
      </c>
    </row>
    <row r="393" spans="1:9" x14ac:dyDescent="0.25">
      <c r="A393" s="4">
        <v>3.9000000000000301</v>
      </c>
      <c r="B393" s="5">
        <v>0.02</v>
      </c>
      <c r="C393" s="5">
        <v>2.18E-2</v>
      </c>
      <c r="D393" s="5">
        <f t="shared" si="40"/>
        <v>4.1800000000000004E-2</v>
      </c>
      <c r="E393" s="5">
        <f t="shared" si="41"/>
        <v>0.16302000000000127</v>
      </c>
      <c r="F393" s="5">
        <f t="shared" si="42"/>
        <v>4.0630200000000318</v>
      </c>
      <c r="G393" s="5">
        <f t="shared" si="45"/>
        <v>4.05</v>
      </c>
      <c r="H393" s="5">
        <f t="shared" si="44"/>
        <v>4.05</v>
      </c>
      <c r="I393" s="6">
        <f t="shared" si="43"/>
        <v>0.14999999999996971</v>
      </c>
    </row>
    <row r="394" spans="1:9" x14ac:dyDescent="0.25">
      <c r="A394" s="4">
        <v>3.9100000000000299</v>
      </c>
      <c r="B394" s="5">
        <v>0.02</v>
      </c>
      <c r="C394" s="5">
        <v>2.18E-2</v>
      </c>
      <c r="D394" s="5">
        <f t="shared" si="40"/>
        <v>4.1800000000000004E-2</v>
      </c>
      <c r="E394" s="5">
        <f t="shared" si="41"/>
        <v>0.16343800000000128</v>
      </c>
      <c r="F394" s="5">
        <f t="shared" si="42"/>
        <v>4.0734380000000314</v>
      </c>
      <c r="G394" s="5">
        <f t="shared" si="45"/>
        <v>4.05</v>
      </c>
      <c r="H394" s="5">
        <f t="shared" si="44"/>
        <v>4.05</v>
      </c>
      <c r="I394" s="6">
        <f t="shared" si="43"/>
        <v>0.13999999999996993</v>
      </c>
    </row>
    <row r="395" spans="1:9" x14ac:dyDescent="0.25">
      <c r="A395" s="4">
        <v>3.9200000000000301</v>
      </c>
      <c r="B395" s="5">
        <v>0.02</v>
      </c>
      <c r="C395" s="5">
        <v>2.18E-2</v>
      </c>
      <c r="D395" s="5">
        <f t="shared" si="40"/>
        <v>4.1800000000000004E-2</v>
      </c>
      <c r="E395" s="5">
        <f t="shared" si="41"/>
        <v>0.16385600000000128</v>
      </c>
      <c r="F395" s="5">
        <f t="shared" si="42"/>
        <v>4.083856000000031</v>
      </c>
      <c r="G395" s="5">
        <f t="shared" si="45"/>
        <v>4.05</v>
      </c>
      <c r="H395" s="5">
        <f t="shared" si="44"/>
        <v>4.05</v>
      </c>
      <c r="I395" s="6">
        <f t="shared" si="43"/>
        <v>0.1299999999999697</v>
      </c>
    </row>
    <row r="396" spans="1:9" x14ac:dyDescent="0.25">
      <c r="A396" s="4">
        <v>3.9300000000000299</v>
      </c>
      <c r="B396" s="5">
        <v>0.02</v>
      </c>
      <c r="C396" s="5">
        <v>2.18E-2</v>
      </c>
      <c r="D396" s="5">
        <f t="shared" si="40"/>
        <v>4.1800000000000004E-2</v>
      </c>
      <c r="E396" s="5">
        <f t="shared" si="41"/>
        <v>0.16427400000000125</v>
      </c>
      <c r="F396" s="5">
        <f t="shared" si="42"/>
        <v>4.0942740000000315</v>
      </c>
      <c r="G396" s="5">
        <f t="shared" si="45"/>
        <v>4.05</v>
      </c>
      <c r="H396" s="5">
        <f t="shared" si="44"/>
        <v>4.05</v>
      </c>
      <c r="I396" s="6">
        <f t="shared" si="43"/>
        <v>0.11999999999996991</v>
      </c>
    </row>
    <row r="397" spans="1:9" x14ac:dyDescent="0.25">
      <c r="A397" s="4">
        <v>3.9400000000000301</v>
      </c>
      <c r="B397" s="5">
        <v>0.02</v>
      </c>
      <c r="C397" s="5">
        <v>2.18E-2</v>
      </c>
      <c r="D397" s="5">
        <f t="shared" si="40"/>
        <v>4.1800000000000004E-2</v>
      </c>
      <c r="E397" s="5">
        <f t="shared" si="41"/>
        <v>0.16469200000000128</v>
      </c>
      <c r="F397" s="5">
        <f t="shared" si="42"/>
        <v>4.1046920000000311</v>
      </c>
      <c r="G397" s="5">
        <f t="shared" si="45"/>
        <v>4.1000000000000005</v>
      </c>
      <c r="H397" s="5">
        <f t="shared" si="44"/>
        <v>4.1000000000000005</v>
      </c>
      <c r="I397" s="6">
        <f t="shared" si="43"/>
        <v>0.15999999999997039</v>
      </c>
    </row>
    <row r="398" spans="1:9" x14ac:dyDescent="0.25">
      <c r="A398" s="4">
        <v>3.9500000000000299</v>
      </c>
      <c r="B398" s="5">
        <v>0.02</v>
      </c>
      <c r="C398" s="5">
        <v>2.18E-2</v>
      </c>
      <c r="D398" s="5">
        <f t="shared" si="40"/>
        <v>4.1800000000000004E-2</v>
      </c>
      <c r="E398" s="5">
        <f t="shared" si="41"/>
        <v>0.16511000000000126</v>
      </c>
      <c r="F398" s="5">
        <f t="shared" si="42"/>
        <v>4.1151100000000316</v>
      </c>
      <c r="G398" s="5">
        <f t="shared" si="45"/>
        <v>4.1000000000000005</v>
      </c>
      <c r="H398" s="5">
        <f t="shared" si="44"/>
        <v>4.1000000000000005</v>
      </c>
      <c r="I398" s="6">
        <f t="shared" si="43"/>
        <v>0.1499999999999706</v>
      </c>
    </row>
    <row r="399" spans="1:9" x14ac:dyDescent="0.25">
      <c r="A399" s="4">
        <v>3.9600000000000399</v>
      </c>
      <c r="B399" s="5">
        <v>0.02</v>
      </c>
      <c r="C399" s="5">
        <v>2.18E-2</v>
      </c>
      <c r="D399" s="5">
        <f t="shared" si="40"/>
        <v>4.1800000000000004E-2</v>
      </c>
      <c r="E399" s="5">
        <f t="shared" si="41"/>
        <v>0.16552800000000167</v>
      </c>
      <c r="F399" s="5">
        <f t="shared" si="42"/>
        <v>4.1255280000000418</v>
      </c>
      <c r="G399" s="5">
        <f t="shared" si="45"/>
        <v>4.1000000000000005</v>
      </c>
      <c r="H399" s="5">
        <f t="shared" si="44"/>
        <v>4.1000000000000005</v>
      </c>
      <c r="I399" s="6">
        <f t="shared" si="43"/>
        <v>0.1399999999999606</v>
      </c>
    </row>
    <row r="400" spans="1:9" x14ac:dyDescent="0.25">
      <c r="A400" s="4">
        <v>3.9700000000000402</v>
      </c>
      <c r="B400" s="5">
        <v>0.02</v>
      </c>
      <c r="C400" s="5">
        <v>2.18E-2</v>
      </c>
      <c r="D400" s="5">
        <f t="shared" si="40"/>
        <v>4.1800000000000004E-2</v>
      </c>
      <c r="E400" s="5">
        <f t="shared" si="41"/>
        <v>0.1659460000000017</v>
      </c>
      <c r="F400" s="5">
        <f t="shared" si="42"/>
        <v>4.1359460000000414</v>
      </c>
      <c r="G400" s="5">
        <f t="shared" si="45"/>
        <v>4.1000000000000005</v>
      </c>
      <c r="H400" s="5">
        <f t="shared" si="44"/>
        <v>4.1000000000000005</v>
      </c>
      <c r="I400" s="6">
        <f t="shared" si="43"/>
        <v>0.12999999999996037</v>
      </c>
    </row>
    <row r="401" spans="1:9" x14ac:dyDescent="0.25">
      <c r="A401" s="4">
        <v>3.98000000000004</v>
      </c>
      <c r="B401" s="5">
        <v>0.02</v>
      </c>
      <c r="C401" s="5">
        <v>2.18E-2</v>
      </c>
      <c r="D401" s="5">
        <f t="shared" si="40"/>
        <v>4.1800000000000004E-2</v>
      </c>
      <c r="E401" s="5">
        <f t="shared" si="41"/>
        <v>0.16636400000000168</v>
      </c>
      <c r="F401" s="5">
        <f t="shared" si="42"/>
        <v>4.1463640000000419</v>
      </c>
      <c r="G401" s="5">
        <f t="shared" si="45"/>
        <v>4.1000000000000005</v>
      </c>
      <c r="H401" s="5">
        <f t="shared" si="44"/>
        <v>4.1000000000000005</v>
      </c>
      <c r="I401" s="6">
        <f t="shared" si="43"/>
        <v>0.11999999999996058</v>
      </c>
    </row>
    <row r="402" spans="1:9" x14ac:dyDescent="0.25">
      <c r="A402" s="4">
        <v>3.9900000000000402</v>
      </c>
      <c r="B402" s="5">
        <v>0.02</v>
      </c>
      <c r="C402" s="5">
        <v>2.18E-2</v>
      </c>
      <c r="D402" s="5">
        <f t="shared" si="40"/>
        <v>4.1800000000000004E-2</v>
      </c>
      <c r="E402" s="5">
        <f t="shared" si="41"/>
        <v>0.16678200000000171</v>
      </c>
      <c r="F402" s="5">
        <f t="shared" si="42"/>
        <v>4.1567820000000415</v>
      </c>
      <c r="G402" s="5">
        <f t="shared" si="45"/>
        <v>4.1500000000000004</v>
      </c>
      <c r="H402" s="5">
        <f t="shared" si="44"/>
        <v>4.1500000000000004</v>
      </c>
      <c r="I402" s="6">
        <f t="shared" si="43"/>
        <v>0.15999999999996017</v>
      </c>
    </row>
    <row r="403" spans="1:9" x14ac:dyDescent="0.25">
      <c r="A403" s="4">
        <v>4.00000000000004</v>
      </c>
      <c r="B403" s="5">
        <v>0.02</v>
      </c>
      <c r="C403" s="5">
        <v>2.18E-2</v>
      </c>
      <c r="D403" s="5">
        <f t="shared" si="40"/>
        <v>4.1800000000000004E-2</v>
      </c>
      <c r="E403" s="5">
        <f t="shared" si="41"/>
        <v>0.16720000000000168</v>
      </c>
      <c r="F403" s="5">
        <f t="shared" si="42"/>
        <v>4.167200000000042</v>
      </c>
      <c r="G403" s="5">
        <f t="shared" si="45"/>
        <v>4.1500000000000004</v>
      </c>
      <c r="H403" s="5">
        <f t="shared" si="44"/>
        <v>4.1500000000000004</v>
      </c>
      <c r="I403" s="6">
        <f t="shared" si="43"/>
        <v>0.14999999999996039</v>
      </c>
    </row>
    <row r="404" spans="1:9" x14ac:dyDescent="0.25">
      <c r="A404" s="4">
        <v>4.0100000000000398</v>
      </c>
      <c r="B404" s="5">
        <v>0.02</v>
      </c>
      <c r="C404" s="5">
        <v>2.18E-2</v>
      </c>
      <c r="D404" s="5">
        <f t="shared" si="40"/>
        <v>4.1800000000000004E-2</v>
      </c>
      <c r="E404" s="5">
        <f t="shared" si="41"/>
        <v>0.16761800000000168</v>
      </c>
      <c r="F404" s="5">
        <f t="shared" si="42"/>
        <v>4.1776180000000416</v>
      </c>
      <c r="G404" s="5">
        <f t="shared" si="45"/>
        <v>4.1500000000000004</v>
      </c>
      <c r="H404" s="5">
        <f t="shared" si="44"/>
        <v>4.1500000000000004</v>
      </c>
      <c r="I404" s="6">
        <f t="shared" si="43"/>
        <v>0.1399999999999606</v>
      </c>
    </row>
    <row r="405" spans="1:9" x14ac:dyDescent="0.25">
      <c r="A405" s="4">
        <v>4.0200000000000404</v>
      </c>
      <c r="B405" s="5">
        <v>0.02</v>
      </c>
      <c r="C405" s="5">
        <v>2.18E-2</v>
      </c>
      <c r="D405" s="5">
        <f t="shared" si="40"/>
        <v>4.1800000000000004E-2</v>
      </c>
      <c r="E405" s="5">
        <f t="shared" si="41"/>
        <v>0.16803600000000171</v>
      </c>
      <c r="F405" s="5">
        <f t="shared" si="42"/>
        <v>4.1880360000000421</v>
      </c>
      <c r="G405" s="5">
        <f t="shared" si="45"/>
        <v>4.1500000000000004</v>
      </c>
      <c r="H405" s="5">
        <f t="shared" si="44"/>
        <v>4.1500000000000004</v>
      </c>
      <c r="I405" s="6">
        <f t="shared" si="43"/>
        <v>0.12999999999995993</v>
      </c>
    </row>
    <row r="406" spans="1:9" x14ac:dyDescent="0.25">
      <c r="A406" s="4">
        <v>4.0300000000000402</v>
      </c>
      <c r="B406" s="5">
        <v>0.02</v>
      </c>
      <c r="C406" s="5">
        <v>2.18E-2</v>
      </c>
      <c r="D406" s="5">
        <f t="shared" si="40"/>
        <v>4.1800000000000004E-2</v>
      </c>
      <c r="E406" s="5">
        <f t="shared" si="41"/>
        <v>0.16845400000000169</v>
      </c>
      <c r="F406" s="5">
        <f t="shared" si="42"/>
        <v>4.1984540000000417</v>
      </c>
      <c r="G406" s="5">
        <f t="shared" si="45"/>
        <v>4.1500000000000004</v>
      </c>
      <c r="H406" s="5">
        <f t="shared" si="44"/>
        <v>4.1500000000000004</v>
      </c>
      <c r="I406" s="6">
        <f t="shared" si="43"/>
        <v>0.11999999999996014</v>
      </c>
    </row>
    <row r="407" spans="1:9" x14ac:dyDescent="0.25">
      <c r="A407" s="4">
        <v>4.04000000000004</v>
      </c>
      <c r="B407" s="5">
        <v>0.02</v>
      </c>
      <c r="C407" s="5">
        <v>2.18E-2</v>
      </c>
      <c r="D407" s="5">
        <f t="shared" si="40"/>
        <v>4.1800000000000004E-2</v>
      </c>
      <c r="E407" s="5">
        <f t="shared" si="41"/>
        <v>0.16887200000000169</v>
      </c>
      <c r="F407" s="5">
        <f t="shared" si="42"/>
        <v>4.2088720000000421</v>
      </c>
      <c r="G407" s="5">
        <f t="shared" si="45"/>
        <v>4.2</v>
      </c>
      <c r="H407" s="5">
        <f t="shared" si="44"/>
        <v>4.2</v>
      </c>
      <c r="I407" s="6">
        <f t="shared" si="43"/>
        <v>0.15999999999996017</v>
      </c>
    </row>
    <row r="408" spans="1:9" x14ac:dyDescent="0.25">
      <c r="A408" s="4">
        <v>4.0500000000000398</v>
      </c>
      <c r="B408" s="5">
        <v>0.02</v>
      </c>
      <c r="C408" s="5">
        <v>2.18E-2</v>
      </c>
      <c r="D408" s="5">
        <f t="shared" si="40"/>
        <v>4.1800000000000004E-2</v>
      </c>
      <c r="E408" s="5">
        <f t="shared" si="41"/>
        <v>0.16929000000000169</v>
      </c>
      <c r="F408" s="5">
        <f t="shared" si="42"/>
        <v>4.2192900000000417</v>
      </c>
      <c r="G408" s="5">
        <f t="shared" si="45"/>
        <v>4.2</v>
      </c>
      <c r="H408" s="5">
        <f t="shared" si="44"/>
        <v>4.2</v>
      </c>
      <c r="I408" s="6">
        <f t="shared" si="43"/>
        <v>0.14999999999996039</v>
      </c>
    </row>
    <row r="409" spans="1:9" x14ac:dyDescent="0.25">
      <c r="A409" s="4">
        <v>4.0600000000000396</v>
      </c>
      <c r="B409" s="5">
        <v>0.02</v>
      </c>
      <c r="C409" s="5">
        <v>2.18E-2</v>
      </c>
      <c r="D409" s="5">
        <f t="shared" si="40"/>
        <v>4.1800000000000004E-2</v>
      </c>
      <c r="E409" s="5">
        <f t="shared" si="41"/>
        <v>0.16970800000000166</v>
      </c>
      <c r="F409" s="5">
        <f t="shared" si="42"/>
        <v>4.2297080000000413</v>
      </c>
      <c r="G409" s="5">
        <f t="shared" si="45"/>
        <v>4.2</v>
      </c>
      <c r="H409" s="5">
        <f t="shared" si="44"/>
        <v>4.2</v>
      </c>
      <c r="I409" s="6">
        <f t="shared" si="43"/>
        <v>0.1399999999999606</v>
      </c>
    </row>
    <row r="410" spans="1:9" x14ac:dyDescent="0.25">
      <c r="A410" s="4">
        <v>4.0700000000000403</v>
      </c>
      <c r="B410" s="5">
        <v>0.02</v>
      </c>
      <c r="C410" s="5">
        <v>2.18E-2</v>
      </c>
      <c r="D410" s="5">
        <f t="shared" si="40"/>
        <v>4.1800000000000004E-2</v>
      </c>
      <c r="E410" s="5">
        <f t="shared" si="41"/>
        <v>0.17012600000000169</v>
      </c>
      <c r="F410" s="5">
        <f t="shared" si="42"/>
        <v>4.2401260000000418</v>
      </c>
      <c r="G410" s="5">
        <f t="shared" si="45"/>
        <v>4.2</v>
      </c>
      <c r="H410" s="5">
        <f t="shared" si="44"/>
        <v>4.2</v>
      </c>
      <c r="I410" s="6">
        <f t="shared" si="43"/>
        <v>0.12999999999995993</v>
      </c>
    </row>
    <row r="411" spans="1:9" x14ac:dyDescent="0.25">
      <c r="A411" s="4">
        <v>4.08000000000004</v>
      </c>
      <c r="B411" s="5">
        <v>0.02</v>
      </c>
      <c r="C411" s="5">
        <v>2.18E-2</v>
      </c>
      <c r="D411" s="5">
        <f t="shared" si="40"/>
        <v>4.1800000000000004E-2</v>
      </c>
      <c r="E411" s="5">
        <f t="shared" si="41"/>
        <v>0.17054400000000169</v>
      </c>
      <c r="F411" s="5">
        <f t="shared" si="42"/>
        <v>4.2505440000000414</v>
      </c>
      <c r="G411" s="5">
        <f t="shared" si="45"/>
        <v>4.25</v>
      </c>
      <c r="H411" s="5">
        <f t="shared" si="44"/>
        <v>4.25</v>
      </c>
      <c r="I411" s="6">
        <f t="shared" si="43"/>
        <v>0.16999999999995996</v>
      </c>
    </row>
    <row r="412" spans="1:9" x14ac:dyDescent="0.25">
      <c r="A412" s="4">
        <v>4.0900000000000398</v>
      </c>
      <c r="B412" s="5">
        <v>0.02</v>
      </c>
      <c r="C412" s="5">
        <v>2.18E-2</v>
      </c>
      <c r="D412" s="5">
        <f t="shared" si="40"/>
        <v>4.1800000000000004E-2</v>
      </c>
      <c r="E412" s="5">
        <f t="shared" si="41"/>
        <v>0.17096200000000167</v>
      </c>
      <c r="F412" s="5">
        <f t="shared" si="42"/>
        <v>4.2609620000000419</v>
      </c>
      <c r="G412" s="5">
        <f t="shared" si="45"/>
        <v>4.25</v>
      </c>
      <c r="H412" s="5">
        <f t="shared" si="44"/>
        <v>4.25</v>
      </c>
      <c r="I412" s="6">
        <f t="shared" si="43"/>
        <v>0.15999999999996017</v>
      </c>
    </row>
    <row r="413" spans="1:9" x14ac:dyDescent="0.25">
      <c r="A413" s="4">
        <v>4.1000000000000396</v>
      </c>
      <c r="B413" s="5">
        <v>0.02</v>
      </c>
      <c r="C413" s="5">
        <v>2.18E-2</v>
      </c>
      <c r="D413" s="5">
        <f t="shared" si="40"/>
        <v>4.1800000000000004E-2</v>
      </c>
      <c r="E413" s="5">
        <f t="shared" si="41"/>
        <v>0.17138000000000167</v>
      </c>
      <c r="F413" s="5">
        <f t="shared" si="42"/>
        <v>4.2713800000000415</v>
      </c>
      <c r="G413" s="5">
        <f t="shared" si="45"/>
        <v>4.25</v>
      </c>
      <c r="H413" s="5">
        <f t="shared" si="44"/>
        <v>4.25</v>
      </c>
      <c r="I413" s="6">
        <f t="shared" si="43"/>
        <v>0.14999999999996039</v>
      </c>
    </row>
    <row r="414" spans="1:9" x14ac:dyDescent="0.25">
      <c r="A414" s="4">
        <v>4.1100000000000403</v>
      </c>
      <c r="B414" s="5">
        <v>0.02</v>
      </c>
      <c r="C414" s="5">
        <v>2.18E-2</v>
      </c>
      <c r="D414" s="5">
        <f t="shared" si="40"/>
        <v>4.1800000000000004E-2</v>
      </c>
      <c r="E414" s="5">
        <f t="shared" si="41"/>
        <v>0.1717980000000017</v>
      </c>
      <c r="F414" s="5">
        <f t="shared" si="42"/>
        <v>4.281798000000042</v>
      </c>
      <c r="G414" s="5">
        <f t="shared" si="45"/>
        <v>4.25</v>
      </c>
      <c r="H414" s="5">
        <f t="shared" si="44"/>
        <v>4.25</v>
      </c>
      <c r="I414" s="6">
        <f t="shared" si="43"/>
        <v>0.13999999999995971</v>
      </c>
    </row>
    <row r="415" spans="1:9" x14ac:dyDescent="0.25">
      <c r="A415" s="4">
        <v>4.1200000000000401</v>
      </c>
      <c r="B415" s="5">
        <v>0.02</v>
      </c>
      <c r="C415" s="5">
        <v>2.18E-2</v>
      </c>
      <c r="D415" s="5">
        <f t="shared" si="40"/>
        <v>4.1800000000000004E-2</v>
      </c>
      <c r="E415" s="5">
        <f t="shared" si="41"/>
        <v>0.1722160000000017</v>
      </c>
      <c r="F415" s="5">
        <f t="shared" si="42"/>
        <v>4.2922160000000416</v>
      </c>
      <c r="G415" s="5">
        <f t="shared" si="45"/>
        <v>4.25</v>
      </c>
      <c r="H415" s="5">
        <f t="shared" si="44"/>
        <v>4.25</v>
      </c>
      <c r="I415" s="6">
        <f t="shared" si="43"/>
        <v>0.12999999999995993</v>
      </c>
    </row>
    <row r="416" spans="1:9" x14ac:dyDescent="0.25">
      <c r="A416" s="4">
        <v>4.1300000000000399</v>
      </c>
      <c r="B416" s="5">
        <v>0.02</v>
      </c>
      <c r="C416" s="5">
        <v>2.18E-2</v>
      </c>
      <c r="D416" s="5">
        <f t="shared" si="40"/>
        <v>4.1800000000000004E-2</v>
      </c>
      <c r="E416" s="5">
        <f t="shared" si="41"/>
        <v>0.17263400000000168</v>
      </c>
      <c r="F416" s="5">
        <f t="shared" si="42"/>
        <v>4.3026340000000411</v>
      </c>
      <c r="G416" s="5">
        <f t="shared" si="45"/>
        <v>4.3</v>
      </c>
      <c r="H416" s="5">
        <f t="shared" si="44"/>
        <v>4.3</v>
      </c>
      <c r="I416" s="6">
        <f t="shared" si="43"/>
        <v>0.16999999999995996</v>
      </c>
    </row>
    <row r="417" spans="1:9" x14ac:dyDescent="0.25">
      <c r="A417" s="4">
        <v>4.1400000000000396</v>
      </c>
      <c r="B417" s="5">
        <v>0.02</v>
      </c>
      <c r="C417" s="5">
        <v>2.18E-2</v>
      </c>
      <c r="D417" s="5">
        <f t="shared" si="40"/>
        <v>4.1800000000000004E-2</v>
      </c>
      <c r="E417" s="5">
        <f t="shared" si="41"/>
        <v>0.17305200000000168</v>
      </c>
      <c r="F417" s="5">
        <f t="shared" si="42"/>
        <v>4.3130520000000416</v>
      </c>
      <c r="G417" s="5">
        <f t="shared" si="45"/>
        <v>4.3</v>
      </c>
      <c r="H417" s="5">
        <f t="shared" si="44"/>
        <v>4.3</v>
      </c>
      <c r="I417" s="6">
        <f t="shared" si="43"/>
        <v>0.15999999999996017</v>
      </c>
    </row>
    <row r="418" spans="1:9" x14ac:dyDescent="0.25">
      <c r="A418" s="4">
        <v>4.1500000000000403</v>
      </c>
      <c r="B418" s="5">
        <v>0.02</v>
      </c>
      <c r="C418" s="5">
        <v>2.18E-2</v>
      </c>
      <c r="D418" s="5">
        <f t="shared" si="40"/>
        <v>4.1800000000000004E-2</v>
      </c>
      <c r="E418" s="5">
        <f t="shared" si="41"/>
        <v>0.17347000000000171</v>
      </c>
      <c r="F418" s="5">
        <f t="shared" si="42"/>
        <v>4.3234700000000421</v>
      </c>
      <c r="G418" s="5">
        <f t="shared" si="45"/>
        <v>4.3</v>
      </c>
      <c r="H418" s="5">
        <f t="shared" si="44"/>
        <v>4.3</v>
      </c>
      <c r="I418" s="6">
        <f t="shared" si="43"/>
        <v>0.1499999999999595</v>
      </c>
    </row>
    <row r="419" spans="1:9" x14ac:dyDescent="0.25">
      <c r="A419" s="4">
        <v>4.1600000000000401</v>
      </c>
      <c r="B419" s="5">
        <v>0.02</v>
      </c>
      <c r="C419" s="5">
        <v>2.18E-2</v>
      </c>
      <c r="D419" s="5">
        <f t="shared" si="40"/>
        <v>4.1800000000000004E-2</v>
      </c>
      <c r="E419" s="5">
        <f t="shared" si="41"/>
        <v>0.17388800000000168</v>
      </c>
      <c r="F419" s="5">
        <f t="shared" si="42"/>
        <v>4.3338880000000417</v>
      </c>
      <c r="G419" s="5">
        <f t="shared" si="45"/>
        <v>4.3</v>
      </c>
      <c r="H419" s="5">
        <f t="shared" si="44"/>
        <v>4.3</v>
      </c>
      <c r="I419" s="6">
        <f t="shared" si="43"/>
        <v>0.13999999999995971</v>
      </c>
    </row>
    <row r="420" spans="1:9" x14ac:dyDescent="0.25">
      <c r="A420" s="4">
        <v>4.1700000000000399</v>
      </c>
      <c r="B420" s="5">
        <v>0.02</v>
      </c>
      <c r="C420" s="5">
        <v>2.18E-2</v>
      </c>
      <c r="D420" s="5">
        <f t="shared" si="40"/>
        <v>4.1800000000000004E-2</v>
      </c>
      <c r="E420" s="5">
        <f t="shared" si="41"/>
        <v>0.17430600000000168</v>
      </c>
      <c r="F420" s="5">
        <f t="shared" si="42"/>
        <v>4.3443060000000413</v>
      </c>
      <c r="G420" s="5">
        <f t="shared" si="45"/>
        <v>4.3</v>
      </c>
      <c r="H420" s="5">
        <f t="shared" si="44"/>
        <v>4.3</v>
      </c>
      <c r="I420" s="6">
        <f t="shared" si="43"/>
        <v>0.12999999999995993</v>
      </c>
    </row>
    <row r="421" spans="1:9" x14ac:dyDescent="0.25">
      <c r="A421" s="4">
        <v>4.1800000000000397</v>
      </c>
      <c r="B421" s="5">
        <v>0.02</v>
      </c>
      <c r="C421" s="5">
        <v>2.18E-2</v>
      </c>
      <c r="D421" s="5">
        <f t="shared" si="40"/>
        <v>4.1800000000000004E-2</v>
      </c>
      <c r="E421" s="5">
        <f t="shared" si="41"/>
        <v>0.17472400000000168</v>
      </c>
      <c r="F421" s="5">
        <f t="shared" si="42"/>
        <v>4.3547240000000418</v>
      </c>
      <c r="G421" s="5">
        <f t="shared" si="45"/>
        <v>4.3500000000000005</v>
      </c>
      <c r="H421" s="5">
        <f t="shared" si="44"/>
        <v>4.3500000000000005</v>
      </c>
      <c r="I421" s="6">
        <f t="shared" si="43"/>
        <v>0.16999999999996085</v>
      </c>
    </row>
    <row r="422" spans="1:9" x14ac:dyDescent="0.25">
      <c r="A422" s="4">
        <v>4.1900000000000404</v>
      </c>
      <c r="B422" s="5">
        <v>0.02</v>
      </c>
      <c r="C422" s="5">
        <v>2.18E-2</v>
      </c>
      <c r="D422" s="5">
        <f t="shared" si="40"/>
        <v>4.1800000000000004E-2</v>
      </c>
      <c r="E422" s="5">
        <f t="shared" si="41"/>
        <v>0.17514200000000171</v>
      </c>
      <c r="F422" s="5">
        <f t="shared" si="42"/>
        <v>4.3651420000000423</v>
      </c>
      <c r="G422" s="5">
        <f t="shared" si="45"/>
        <v>4.3500000000000005</v>
      </c>
      <c r="H422" s="5">
        <f t="shared" si="44"/>
        <v>4.3500000000000005</v>
      </c>
      <c r="I422" s="6">
        <f t="shared" si="43"/>
        <v>0.15999999999996017</v>
      </c>
    </row>
    <row r="423" spans="1:9" x14ac:dyDescent="0.25">
      <c r="A423" s="4">
        <v>4.2000000000000401</v>
      </c>
      <c r="B423" s="5">
        <v>0.02</v>
      </c>
      <c r="C423" s="5">
        <v>2.18E-2</v>
      </c>
      <c r="D423" s="5">
        <f t="shared" si="40"/>
        <v>4.1800000000000004E-2</v>
      </c>
      <c r="E423" s="5">
        <f t="shared" si="41"/>
        <v>0.17556000000000169</v>
      </c>
      <c r="F423" s="5">
        <f t="shared" si="42"/>
        <v>4.3755600000000419</v>
      </c>
      <c r="G423" s="5">
        <f t="shared" si="45"/>
        <v>4.3500000000000005</v>
      </c>
      <c r="H423" s="5">
        <f t="shared" si="44"/>
        <v>4.3500000000000005</v>
      </c>
      <c r="I423" s="6">
        <f t="shared" si="43"/>
        <v>0.14999999999996039</v>
      </c>
    </row>
    <row r="424" spans="1:9" x14ac:dyDescent="0.25">
      <c r="A424" s="4">
        <v>4.2100000000000399</v>
      </c>
      <c r="B424" s="5">
        <v>0.02</v>
      </c>
      <c r="C424" s="5">
        <v>2.18E-2</v>
      </c>
      <c r="D424" s="5">
        <f t="shared" si="40"/>
        <v>4.1800000000000004E-2</v>
      </c>
      <c r="E424" s="5">
        <f t="shared" si="41"/>
        <v>0.17597800000000169</v>
      </c>
      <c r="F424" s="5">
        <f t="shared" si="42"/>
        <v>4.3859780000000415</v>
      </c>
      <c r="G424" s="5">
        <f t="shared" si="45"/>
        <v>4.3500000000000005</v>
      </c>
      <c r="H424" s="5">
        <f t="shared" si="44"/>
        <v>4.3500000000000005</v>
      </c>
      <c r="I424" s="6">
        <f t="shared" si="43"/>
        <v>0.1399999999999606</v>
      </c>
    </row>
    <row r="425" spans="1:9" x14ac:dyDescent="0.25">
      <c r="A425" s="4">
        <v>4.2200000000000397</v>
      </c>
      <c r="B425" s="5">
        <v>0.02</v>
      </c>
      <c r="C425" s="5">
        <v>2.18E-2</v>
      </c>
      <c r="D425" s="5">
        <f t="shared" si="40"/>
        <v>4.1800000000000004E-2</v>
      </c>
      <c r="E425" s="5">
        <f t="shared" si="41"/>
        <v>0.17639600000000166</v>
      </c>
      <c r="F425" s="5">
        <f t="shared" si="42"/>
        <v>4.396396000000041</v>
      </c>
      <c r="G425" s="5">
        <f t="shared" si="45"/>
        <v>4.3500000000000005</v>
      </c>
      <c r="H425" s="5">
        <f t="shared" si="44"/>
        <v>4.3500000000000005</v>
      </c>
      <c r="I425" s="6">
        <f t="shared" si="43"/>
        <v>0.12999999999996081</v>
      </c>
    </row>
    <row r="426" spans="1:9" x14ac:dyDescent="0.25">
      <c r="A426" s="4">
        <v>4.2300000000000404</v>
      </c>
      <c r="B426" s="5">
        <v>0.02</v>
      </c>
      <c r="C426" s="5">
        <v>2.18E-2</v>
      </c>
      <c r="D426" s="5">
        <f t="shared" si="40"/>
        <v>4.1800000000000004E-2</v>
      </c>
      <c r="E426" s="5">
        <f t="shared" si="41"/>
        <v>0.17681400000000169</v>
      </c>
      <c r="F426" s="5">
        <f t="shared" si="42"/>
        <v>4.4068140000000424</v>
      </c>
      <c r="G426" s="5">
        <f t="shared" si="45"/>
        <v>4.4000000000000004</v>
      </c>
      <c r="H426" s="5">
        <f t="shared" si="44"/>
        <v>4.4000000000000004</v>
      </c>
      <c r="I426" s="6">
        <f t="shared" si="43"/>
        <v>0.16999999999995996</v>
      </c>
    </row>
    <row r="427" spans="1:9" x14ac:dyDescent="0.25">
      <c r="A427" s="4">
        <v>4.2400000000000402</v>
      </c>
      <c r="B427" s="5">
        <v>0.02</v>
      </c>
      <c r="C427" s="5">
        <v>2.18E-2</v>
      </c>
      <c r="D427" s="5">
        <f t="shared" si="40"/>
        <v>4.1800000000000004E-2</v>
      </c>
      <c r="E427" s="5">
        <f t="shared" si="41"/>
        <v>0.17723200000000169</v>
      </c>
      <c r="F427" s="5">
        <f t="shared" si="42"/>
        <v>4.417232000000042</v>
      </c>
      <c r="G427" s="5">
        <f t="shared" si="45"/>
        <v>4.4000000000000004</v>
      </c>
      <c r="H427" s="5">
        <f t="shared" si="44"/>
        <v>4.4000000000000004</v>
      </c>
      <c r="I427" s="6">
        <f t="shared" si="43"/>
        <v>0.15999999999996017</v>
      </c>
    </row>
    <row r="428" spans="1:9" x14ac:dyDescent="0.25">
      <c r="A428" s="4">
        <v>4.25000000000004</v>
      </c>
      <c r="B428" s="5">
        <v>0.02</v>
      </c>
      <c r="C428" s="5">
        <v>2.18E-2</v>
      </c>
      <c r="D428" s="5">
        <f t="shared" si="40"/>
        <v>4.1800000000000004E-2</v>
      </c>
      <c r="E428" s="5">
        <f t="shared" si="41"/>
        <v>0.1776500000000017</v>
      </c>
      <c r="F428" s="5">
        <f t="shared" si="42"/>
        <v>4.4276500000000416</v>
      </c>
      <c r="G428" s="5">
        <f t="shared" si="45"/>
        <v>4.4000000000000004</v>
      </c>
      <c r="H428" s="5">
        <f t="shared" si="44"/>
        <v>4.4000000000000004</v>
      </c>
      <c r="I428" s="6">
        <f t="shared" si="43"/>
        <v>0.14999999999996039</v>
      </c>
    </row>
    <row r="429" spans="1:9" x14ac:dyDescent="0.25">
      <c r="A429" s="4">
        <v>4.2600000000000398</v>
      </c>
      <c r="B429" s="5">
        <v>0.02</v>
      </c>
      <c r="C429" s="5">
        <v>2.18E-2</v>
      </c>
      <c r="D429" s="5">
        <f t="shared" si="40"/>
        <v>4.1800000000000004E-2</v>
      </c>
      <c r="E429" s="5">
        <f t="shared" si="41"/>
        <v>0.17806800000000167</v>
      </c>
      <c r="F429" s="5">
        <f t="shared" si="42"/>
        <v>4.4380680000000412</v>
      </c>
      <c r="G429" s="5">
        <f t="shared" si="45"/>
        <v>4.4000000000000004</v>
      </c>
      <c r="H429" s="5">
        <f t="shared" si="44"/>
        <v>4.4000000000000004</v>
      </c>
      <c r="I429" s="6">
        <f t="shared" si="43"/>
        <v>0.1399999999999606</v>
      </c>
    </row>
    <row r="430" spans="1:9" x14ac:dyDescent="0.25">
      <c r="A430" s="4">
        <v>4.2700000000000404</v>
      </c>
      <c r="B430" s="5">
        <v>0.02</v>
      </c>
      <c r="C430" s="5">
        <v>2.18E-2</v>
      </c>
      <c r="D430" s="5">
        <f t="shared" si="40"/>
        <v>4.1800000000000004E-2</v>
      </c>
      <c r="E430" s="5">
        <f t="shared" si="41"/>
        <v>0.1784860000000017</v>
      </c>
      <c r="F430" s="5">
        <f t="shared" si="42"/>
        <v>4.4484860000000417</v>
      </c>
      <c r="G430" s="5">
        <f t="shared" si="45"/>
        <v>4.4000000000000004</v>
      </c>
      <c r="H430" s="5">
        <f t="shared" si="44"/>
        <v>4.4000000000000004</v>
      </c>
      <c r="I430" s="6">
        <f t="shared" si="43"/>
        <v>0.12999999999995993</v>
      </c>
    </row>
    <row r="431" spans="1:9" x14ac:dyDescent="0.25">
      <c r="A431" s="4">
        <v>4.2800000000000402</v>
      </c>
      <c r="B431" s="5">
        <v>0.02</v>
      </c>
      <c r="C431" s="5">
        <v>2.18E-2</v>
      </c>
      <c r="D431" s="5">
        <f t="shared" si="40"/>
        <v>4.1800000000000004E-2</v>
      </c>
      <c r="E431" s="5">
        <f t="shared" si="41"/>
        <v>0.1789040000000017</v>
      </c>
      <c r="F431" s="5">
        <f t="shared" si="42"/>
        <v>4.4589040000000422</v>
      </c>
      <c r="G431" s="5">
        <f t="shared" si="45"/>
        <v>4.45</v>
      </c>
      <c r="H431" s="5">
        <f t="shared" si="44"/>
        <v>4.45</v>
      </c>
      <c r="I431" s="6">
        <f t="shared" si="43"/>
        <v>0.16999999999995996</v>
      </c>
    </row>
    <row r="432" spans="1:9" x14ac:dyDescent="0.25">
      <c r="A432" s="4">
        <v>4.29000000000004</v>
      </c>
      <c r="B432" s="5">
        <v>0.02</v>
      </c>
      <c r="C432" s="5">
        <v>2.18E-2</v>
      </c>
      <c r="D432" s="5">
        <f t="shared" si="40"/>
        <v>4.1800000000000004E-2</v>
      </c>
      <c r="E432" s="5">
        <f t="shared" si="41"/>
        <v>0.1793220000000017</v>
      </c>
      <c r="F432" s="5">
        <f t="shared" si="42"/>
        <v>4.4693220000000418</v>
      </c>
      <c r="G432" s="5">
        <f t="shared" si="45"/>
        <v>4.45</v>
      </c>
      <c r="H432" s="5">
        <f t="shared" si="44"/>
        <v>4.45</v>
      </c>
      <c r="I432" s="6">
        <f t="shared" si="43"/>
        <v>0.15999999999996017</v>
      </c>
    </row>
    <row r="433" spans="1:9" x14ac:dyDescent="0.25">
      <c r="A433" s="4">
        <v>4.3000000000000398</v>
      </c>
      <c r="B433" s="5">
        <v>0.02</v>
      </c>
      <c r="C433" s="5">
        <v>2.18E-2</v>
      </c>
      <c r="D433" s="5">
        <f t="shared" si="40"/>
        <v>4.1800000000000004E-2</v>
      </c>
      <c r="E433" s="5">
        <f t="shared" si="41"/>
        <v>0.17974000000000168</v>
      </c>
      <c r="F433" s="5">
        <f t="shared" si="42"/>
        <v>4.4797400000000414</v>
      </c>
      <c r="G433" s="5">
        <f t="shared" si="45"/>
        <v>4.45</v>
      </c>
      <c r="H433" s="5">
        <f t="shared" si="44"/>
        <v>4.45</v>
      </c>
      <c r="I433" s="6">
        <f t="shared" si="43"/>
        <v>0.14999999999996039</v>
      </c>
    </row>
    <row r="434" spans="1:9" x14ac:dyDescent="0.25">
      <c r="A434" s="4">
        <v>4.3100000000000396</v>
      </c>
      <c r="B434" s="5">
        <v>0.02</v>
      </c>
      <c r="C434" s="5">
        <v>2.18E-2</v>
      </c>
      <c r="D434" s="5">
        <f t="shared" si="40"/>
        <v>4.1800000000000004E-2</v>
      </c>
      <c r="E434" s="5">
        <f t="shared" si="41"/>
        <v>0.18015800000000168</v>
      </c>
      <c r="F434" s="5">
        <f t="shared" si="42"/>
        <v>4.4901580000000409</v>
      </c>
      <c r="G434" s="5">
        <f t="shared" si="45"/>
        <v>4.45</v>
      </c>
      <c r="H434" s="5">
        <f t="shared" si="44"/>
        <v>4.45</v>
      </c>
      <c r="I434" s="6">
        <f t="shared" si="43"/>
        <v>0.1399999999999606</v>
      </c>
    </row>
    <row r="435" spans="1:9" x14ac:dyDescent="0.25">
      <c r="A435" s="4">
        <v>4.3200000000000403</v>
      </c>
      <c r="B435" s="5">
        <v>0.02</v>
      </c>
      <c r="C435" s="5">
        <v>2.18E-2</v>
      </c>
      <c r="D435" s="5">
        <f t="shared" si="40"/>
        <v>4.1800000000000004E-2</v>
      </c>
      <c r="E435" s="5">
        <f t="shared" si="41"/>
        <v>0.18057600000000171</v>
      </c>
      <c r="F435" s="5">
        <f t="shared" si="42"/>
        <v>4.5005760000000423</v>
      </c>
      <c r="G435" s="5">
        <f t="shared" si="45"/>
        <v>4.5</v>
      </c>
      <c r="H435" s="5">
        <f t="shared" si="44"/>
        <v>4.5</v>
      </c>
      <c r="I435" s="6">
        <f t="shared" si="43"/>
        <v>0.17999999999995975</v>
      </c>
    </row>
    <row r="436" spans="1:9" x14ac:dyDescent="0.25">
      <c r="A436" s="4">
        <v>4.33000000000004</v>
      </c>
      <c r="B436" s="5">
        <v>0.02</v>
      </c>
      <c r="C436" s="5">
        <v>2.18E-2</v>
      </c>
      <c r="D436" s="5">
        <f t="shared" si="40"/>
        <v>4.1800000000000004E-2</v>
      </c>
      <c r="E436" s="5">
        <f t="shared" si="41"/>
        <v>0.18099400000000168</v>
      </c>
      <c r="F436" s="5">
        <f t="shared" si="42"/>
        <v>4.5109940000000419</v>
      </c>
      <c r="G436" s="5">
        <f t="shared" si="45"/>
        <v>4.5</v>
      </c>
      <c r="H436" s="5">
        <f t="shared" si="44"/>
        <v>4.5</v>
      </c>
      <c r="I436" s="6">
        <f t="shared" si="43"/>
        <v>0.16999999999995996</v>
      </c>
    </row>
    <row r="437" spans="1:9" x14ac:dyDescent="0.25">
      <c r="A437" s="4">
        <v>4.3400000000000398</v>
      </c>
      <c r="B437" s="5">
        <v>0.02</v>
      </c>
      <c r="C437" s="5">
        <v>2.18E-2</v>
      </c>
      <c r="D437" s="5">
        <f t="shared" si="40"/>
        <v>4.1800000000000004E-2</v>
      </c>
      <c r="E437" s="5">
        <f t="shared" si="41"/>
        <v>0.18141200000000168</v>
      </c>
      <c r="F437" s="5">
        <f t="shared" si="42"/>
        <v>4.5214120000000415</v>
      </c>
      <c r="G437" s="5">
        <f t="shared" si="45"/>
        <v>4.5</v>
      </c>
      <c r="H437" s="5">
        <f t="shared" si="44"/>
        <v>4.5</v>
      </c>
      <c r="I437" s="6">
        <f t="shared" si="43"/>
        <v>0.15999999999996017</v>
      </c>
    </row>
    <row r="438" spans="1:9" x14ac:dyDescent="0.25">
      <c r="A438" s="4">
        <v>4.3500000000000396</v>
      </c>
      <c r="B438" s="5">
        <v>0.02</v>
      </c>
      <c r="C438" s="5">
        <v>2.18E-2</v>
      </c>
      <c r="D438" s="5">
        <f t="shared" ref="D438:D501" si="46">B438+C438</f>
        <v>4.1800000000000004E-2</v>
      </c>
      <c r="E438" s="5">
        <f t="shared" ref="E438:E501" si="47">A438*D438</f>
        <v>0.18183000000000168</v>
      </c>
      <c r="F438" s="5">
        <f t="shared" ref="F438:F501" si="48">A438+E438</f>
        <v>4.5318300000000411</v>
      </c>
      <c r="G438" s="5">
        <f t="shared" si="45"/>
        <v>4.5</v>
      </c>
      <c r="H438" s="5">
        <f t="shared" si="44"/>
        <v>4.5</v>
      </c>
      <c r="I438" s="6">
        <f t="shared" si="43"/>
        <v>0.14999999999996039</v>
      </c>
    </row>
    <row r="439" spans="1:9" x14ac:dyDescent="0.25">
      <c r="A439" s="4">
        <v>4.3600000000000403</v>
      </c>
      <c r="B439" s="5">
        <v>0.02</v>
      </c>
      <c r="C439" s="5">
        <v>2.18E-2</v>
      </c>
      <c r="D439" s="5">
        <f t="shared" si="46"/>
        <v>4.1800000000000004E-2</v>
      </c>
      <c r="E439" s="5">
        <f t="shared" si="47"/>
        <v>0.18224800000000171</v>
      </c>
      <c r="F439" s="5">
        <f t="shared" si="48"/>
        <v>4.5422480000000416</v>
      </c>
      <c r="G439" s="5">
        <f t="shared" si="45"/>
        <v>4.5</v>
      </c>
      <c r="H439" s="5">
        <f t="shared" si="44"/>
        <v>4.5</v>
      </c>
      <c r="I439" s="6">
        <f t="shared" si="43"/>
        <v>0.13999999999995971</v>
      </c>
    </row>
    <row r="440" spans="1:9" x14ac:dyDescent="0.25">
      <c r="A440" s="4">
        <v>4.3700000000000401</v>
      </c>
      <c r="B440" s="5">
        <v>0.02</v>
      </c>
      <c r="C440" s="5">
        <v>2.18E-2</v>
      </c>
      <c r="D440" s="5">
        <f t="shared" si="46"/>
        <v>4.1800000000000004E-2</v>
      </c>
      <c r="E440" s="5">
        <f t="shared" si="47"/>
        <v>0.18266600000000169</v>
      </c>
      <c r="F440" s="5">
        <f t="shared" si="48"/>
        <v>4.5526660000000421</v>
      </c>
      <c r="G440" s="5">
        <f t="shared" si="45"/>
        <v>4.55</v>
      </c>
      <c r="H440" s="5">
        <f t="shared" si="44"/>
        <v>4.55</v>
      </c>
      <c r="I440" s="6">
        <f t="shared" si="43"/>
        <v>0.17999999999995975</v>
      </c>
    </row>
    <row r="441" spans="1:9" x14ac:dyDescent="0.25">
      <c r="A441" s="4">
        <v>4.3800000000000399</v>
      </c>
      <c r="B441" s="5">
        <v>0.02</v>
      </c>
      <c r="C441" s="5">
        <v>2.18E-2</v>
      </c>
      <c r="D441" s="5">
        <f t="shared" si="46"/>
        <v>4.1800000000000004E-2</v>
      </c>
      <c r="E441" s="5">
        <f t="shared" si="47"/>
        <v>0.18308400000000169</v>
      </c>
      <c r="F441" s="5">
        <f t="shared" si="48"/>
        <v>4.5630840000000417</v>
      </c>
      <c r="G441" s="5">
        <f t="shared" si="45"/>
        <v>4.55</v>
      </c>
      <c r="H441" s="5">
        <f t="shared" si="44"/>
        <v>4.55</v>
      </c>
      <c r="I441" s="6">
        <f t="shared" si="43"/>
        <v>0.16999999999995996</v>
      </c>
    </row>
    <row r="442" spans="1:9" x14ac:dyDescent="0.25">
      <c r="A442" s="4">
        <v>4.3900000000000503</v>
      </c>
      <c r="B442" s="5">
        <v>0.02</v>
      </c>
      <c r="C442" s="5">
        <v>2.18E-2</v>
      </c>
      <c r="D442" s="5">
        <f t="shared" si="46"/>
        <v>4.1800000000000004E-2</v>
      </c>
      <c r="E442" s="5">
        <f t="shared" si="47"/>
        <v>0.18350200000000211</v>
      </c>
      <c r="F442" s="5">
        <f t="shared" si="48"/>
        <v>4.5735020000000528</v>
      </c>
      <c r="G442" s="5">
        <f t="shared" si="45"/>
        <v>4.55</v>
      </c>
      <c r="H442" s="5">
        <f t="shared" si="44"/>
        <v>4.55</v>
      </c>
      <c r="I442" s="6">
        <f t="shared" si="43"/>
        <v>0.15999999999994952</v>
      </c>
    </row>
    <row r="443" spans="1:9" x14ac:dyDescent="0.25">
      <c r="A443" s="4">
        <v>4.4000000000000501</v>
      </c>
      <c r="B443" s="5">
        <v>0.02</v>
      </c>
      <c r="C443" s="5">
        <v>2.18E-2</v>
      </c>
      <c r="D443" s="5">
        <f t="shared" si="46"/>
        <v>4.1800000000000004E-2</v>
      </c>
      <c r="E443" s="5">
        <f t="shared" si="47"/>
        <v>0.18392000000000211</v>
      </c>
      <c r="F443" s="5">
        <f t="shared" si="48"/>
        <v>4.5839200000000524</v>
      </c>
      <c r="G443" s="5">
        <f t="shared" si="45"/>
        <v>4.55</v>
      </c>
      <c r="H443" s="5">
        <f t="shared" si="44"/>
        <v>4.55</v>
      </c>
      <c r="I443" s="6">
        <f t="shared" si="43"/>
        <v>0.14999999999994973</v>
      </c>
    </row>
    <row r="444" spans="1:9" x14ac:dyDescent="0.25">
      <c r="A444" s="4">
        <v>4.4100000000000499</v>
      </c>
      <c r="B444" s="5">
        <v>0.02</v>
      </c>
      <c r="C444" s="5">
        <v>2.18E-2</v>
      </c>
      <c r="D444" s="5">
        <f t="shared" si="46"/>
        <v>4.1800000000000004E-2</v>
      </c>
      <c r="E444" s="5">
        <f t="shared" si="47"/>
        <v>0.18433800000000211</v>
      </c>
      <c r="F444" s="5">
        <f t="shared" si="48"/>
        <v>4.594338000000052</v>
      </c>
      <c r="G444" s="5">
        <f t="shared" si="45"/>
        <v>4.55</v>
      </c>
      <c r="H444" s="5">
        <f t="shared" si="44"/>
        <v>4.55</v>
      </c>
      <c r="I444" s="6">
        <f t="shared" si="43"/>
        <v>0.13999999999994994</v>
      </c>
    </row>
    <row r="445" spans="1:9" x14ac:dyDescent="0.25">
      <c r="A445" s="4">
        <v>4.4200000000000497</v>
      </c>
      <c r="B445" s="5">
        <v>0.02</v>
      </c>
      <c r="C445" s="5">
        <v>2.18E-2</v>
      </c>
      <c r="D445" s="5">
        <f t="shared" si="46"/>
        <v>4.1800000000000004E-2</v>
      </c>
      <c r="E445" s="5">
        <f t="shared" si="47"/>
        <v>0.18475600000000209</v>
      </c>
      <c r="F445" s="5">
        <f t="shared" si="48"/>
        <v>4.6047560000000516</v>
      </c>
      <c r="G445" s="5">
        <f t="shared" si="45"/>
        <v>4.6000000000000005</v>
      </c>
      <c r="H445" s="5">
        <f t="shared" si="44"/>
        <v>4.6000000000000005</v>
      </c>
      <c r="I445" s="6">
        <f t="shared" si="43"/>
        <v>0.17999999999995087</v>
      </c>
    </row>
    <row r="446" spans="1:9" x14ac:dyDescent="0.25">
      <c r="A446" s="4">
        <v>4.4300000000000503</v>
      </c>
      <c r="B446" s="5">
        <v>0.02</v>
      </c>
      <c r="C446" s="5">
        <v>2.18E-2</v>
      </c>
      <c r="D446" s="5">
        <f t="shared" si="46"/>
        <v>4.1800000000000004E-2</v>
      </c>
      <c r="E446" s="5">
        <f t="shared" si="47"/>
        <v>0.18517400000000211</v>
      </c>
      <c r="F446" s="5">
        <f t="shared" si="48"/>
        <v>4.6151740000000521</v>
      </c>
      <c r="G446" s="5">
        <f t="shared" si="45"/>
        <v>4.6000000000000005</v>
      </c>
      <c r="H446" s="5">
        <f t="shared" si="44"/>
        <v>4.6000000000000005</v>
      </c>
      <c r="I446" s="6">
        <f t="shared" si="43"/>
        <v>0.16999999999995019</v>
      </c>
    </row>
    <row r="447" spans="1:9" x14ac:dyDescent="0.25">
      <c r="A447" s="4">
        <v>4.4400000000000501</v>
      </c>
      <c r="B447" s="5">
        <v>0.02</v>
      </c>
      <c r="C447" s="5">
        <v>2.18E-2</v>
      </c>
      <c r="D447" s="5">
        <f t="shared" si="46"/>
        <v>4.1800000000000004E-2</v>
      </c>
      <c r="E447" s="5">
        <f t="shared" si="47"/>
        <v>0.18559200000000212</v>
      </c>
      <c r="F447" s="5">
        <f t="shared" si="48"/>
        <v>4.6255920000000526</v>
      </c>
      <c r="G447" s="5">
        <f t="shared" si="45"/>
        <v>4.6000000000000005</v>
      </c>
      <c r="H447" s="5">
        <f t="shared" si="44"/>
        <v>4.6000000000000005</v>
      </c>
      <c r="I447" s="6">
        <f t="shared" si="43"/>
        <v>0.1599999999999504</v>
      </c>
    </row>
    <row r="448" spans="1:9" x14ac:dyDescent="0.25">
      <c r="A448" s="4">
        <v>4.4500000000000499</v>
      </c>
      <c r="B448" s="5">
        <v>0.02</v>
      </c>
      <c r="C448" s="5">
        <v>2.18E-2</v>
      </c>
      <c r="D448" s="5">
        <f t="shared" si="46"/>
        <v>4.1800000000000004E-2</v>
      </c>
      <c r="E448" s="5">
        <f t="shared" si="47"/>
        <v>0.18601000000000209</v>
      </c>
      <c r="F448" s="5">
        <f t="shared" si="48"/>
        <v>4.6360100000000521</v>
      </c>
      <c r="G448" s="5">
        <f t="shared" si="45"/>
        <v>4.6000000000000005</v>
      </c>
      <c r="H448" s="5">
        <f t="shared" si="44"/>
        <v>4.6000000000000005</v>
      </c>
      <c r="I448" s="6">
        <f t="shared" si="43"/>
        <v>0.14999999999995062</v>
      </c>
    </row>
    <row r="449" spans="1:9" x14ac:dyDescent="0.25">
      <c r="A449" s="4">
        <v>4.4600000000000497</v>
      </c>
      <c r="B449" s="5">
        <v>0.02</v>
      </c>
      <c r="C449" s="5">
        <v>2.18E-2</v>
      </c>
      <c r="D449" s="5">
        <f t="shared" si="46"/>
        <v>4.1800000000000004E-2</v>
      </c>
      <c r="E449" s="5">
        <f t="shared" si="47"/>
        <v>0.18642800000000209</v>
      </c>
      <c r="F449" s="5">
        <f t="shared" si="48"/>
        <v>4.6464280000000517</v>
      </c>
      <c r="G449" s="5">
        <f t="shared" si="45"/>
        <v>4.6000000000000005</v>
      </c>
      <c r="H449" s="5">
        <f t="shared" si="44"/>
        <v>4.6000000000000005</v>
      </c>
      <c r="I449" s="6">
        <f t="shared" si="43"/>
        <v>0.13999999999995083</v>
      </c>
    </row>
    <row r="450" spans="1:9" x14ac:dyDescent="0.25">
      <c r="A450" s="4">
        <v>4.4700000000000504</v>
      </c>
      <c r="B450" s="5">
        <v>0.02</v>
      </c>
      <c r="C450" s="5">
        <v>2.18E-2</v>
      </c>
      <c r="D450" s="5">
        <f t="shared" si="46"/>
        <v>4.1800000000000004E-2</v>
      </c>
      <c r="E450" s="5">
        <f t="shared" si="47"/>
        <v>0.18684600000000212</v>
      </c>
      <c r="F450" s="5">
        <f t="shared" si="48"/>
        <v>4.6568460000000522</v>
      </c>
      <c r="G450" s="5">
        <f t="shared" si="45"/>
        <v>4.6500000000000004</v>
      </c>
      <c r="H450" s="5">
        <f t="shared" si="44"/>
        <v>4.6500000000000004</v>
      </c>
      <c r="I450" s="6">
        <f t="shared" ref="I450:I503" si="49">H450-A450</f>
        <v>0.17999999999994998</v>
      </c>
    </row>
    <row r="451" spans="1:9" x14ac:dyDescent="0.25">
      <c r="A451" s="4">
        <v>4.4800000000000502</v>
      </c>
      <c r="B451" s="5">
        <v>0.02</v>
      </c>
      <c r="C451" s="5">
        <v>2.18E-2</v>
      </c>
      <c r="D451" s="5">
        <f t="shared" si="46"/>
        <v>4.1800000000000004E-2</v>
      </c>
      <c r="E451" s="5">
        <f t="shared" si="47"/>
        <v>0.18726400000000212</v>
      </c>
      <c r="F451" s="5">
        <f t="shared" si="48"/>
        <v>4.6672640000000527</v>
      </c>
      <c r="G451" s="5">
        <f t="shared" si="45"/>
        <v>4.6500000000000004</v>
      </c>
      <c r="H451" s="5">
        <f t="shared" si="44"/>
        <v>4.6500000000000004</v>
      </c>
      <c r="I451" s="6">
        <f t="shared" si="49"/>
        <v>0.16999999999995019</v>
      </c>
    </row>
    <row r="452" spans="1:9" x14ac:dyDescent="0.25">
      <c r="A452" s="4">
        <v>4.49000000000005</v>
      </c>
      <c r="B452" s="5">
        <v>0.02</v>
      </c>
      <c r="C452" s="5">
        <v>2.18E-2</v>
      </c>
      <c r="D452" s="5">
        <f t="shared" si="46"/>
        <v>4.1800000000000004E-2</v>
      </c>
      <c r="E452" s="5">
        <f t="shared" si="47"/>
        <v>0.1876820000000021</v>
      </c>
      <c r="F452" s="5">
        <f t="shared" si="48"/>
        <v>4.6776820000000523</v>
      </c>
      <c r="G452" s="5">
        <f t="shared" si="45"/>
        <v>4.6500000000000004</v>
      </c>
      <c r="H452" s="5">
        <f t="shared" ref="H452:H503" si="50">IF((FLOOR(G452,0.05))&lt;A452,A452,(FLOOR(G452,0.05)))</f>
        <v>4.6500000000000004</v>
      </c>
      <c r="I452" s="6">
        <f t="shared" si="49"/>
        <v>0.1599999999999504</v>
      </c>
    </row>
    <row r="453" spans="1:9" x14ac:dyDescent="0.25">
      <c r="A453" s="4">
        <v>4.5000000000000497</v>
      </c>
      <c r="B453" s="5">
        <v>0.02</v>
      </c>
      <c r="C453" s="5">
        <v>2.18E-2</v>
      </c>
      <c r="D453" s="5">
        <f t="shared" si="46"/>
        <v>4.1800000000000004E-2</v>
      </c>
      <c r="E453" s="5">
        <f t="shared" si="47"/>
        <v>0.1881000000000021</v>
      </c>
      <c r="F453" s="5">
        <f t="shared" si="48"/>
        <v>4.6881000000000519</v>
      </c>
      <c r="G453" s="5">
        <f t="shared" si="45"/>
        <v>4.6500000000000004</v>
      </c>
      <c r="H453" s="5">
        <f t="shared" si="50"/>
        <v>4.6500000000000004</v>
      </c>
      <c r="I453" s="6">
        <f t="shared" si="49"/>
        <v>0.14999999999995062</v>
      </c>
    </row>
    <row r="454" spans="1:9" x14ac:dyDescent="0.25">
      <c r="A454" s="4">
        <v>4.5100000000000504</v>
      </c>
      <c r="B454" s="5">
        <v>0.02</v>
      </c>
      <c r="C454" s="5">
        <v>2.18E-2</v>
      </c>
      <c r="D454" s="5">
        <f t="shared" si="46"/>
        <v>4.1800000000000004E-2</v>
      </c>
      <c r="E454" s="5">
        <f t="shared" si="47"/>
        <v>0.18851800000000213</v>
      </c>
      <c r="F454" s="5">
        <f t="shared" si="48"/>
        <v>4.6985180000000524</v>
      </c>
      <c r="G454" s="5">
        <f t="shared" ref="G454:G503" si="51">FLOOR(F454,0.05)</f>
        <v>4.6500000000000004</v>
      </c>
      <c r="H454" s="5">
        <f t="shared" si="50"/>
        <v>4.6500000000000004</v>
      </c>
      <c r="I454" s="6">
        <f t="shared" si="49"/>
        <v>0.13999999999994994</v>
      </c>
    </row>
    <row r="455" spans="1:9" x14ac:dyDescent="0.25">
      <c r="A455" s="4">
        <v>4.5200000000000502</v>
      </c>
      <c r="B455" s="5">
        <v>0.02</v>
      </c>
      <c r="C455" s="5">
        <v>2.18E-2</v>
      </c>
      <c r="D455" s="5">
        <f t="shared" si="46"/>
        <v>4.1800000000000004E-2</v>
      </c>
      <c r="E455" s="5">
        <f t="shared" si="47"/>
        <v>0.1889360000000021</v>
      </c>
      <c r="F455" s="5">
        <f t="shared" si="48"/>
        <v>4.708936000000052</v>
      </c>
      <c r="G455" s="5">
        <f t="shared" si="51"/>
        <v>4.7</v>
      </c>
      <c r="H455" s="5">
        <f t="shared" si="50"/>
        <v>4.7</v>
      </c>
      <c r="I455" s="6">
        <f t="shared" si="49"/>
        <v>0.17999999999994998</v>
      </c>
    </row>
    <row r="456" spans="1:9" x14ac:dyDescent="0.25">
      <c r="A456" s="4">
        <v>4.53000000000005</v>
      </c>
      <c r="B456" s="5">
        <v>0.02</v>
      </c>
      <c r="C456" s="5">
        <v>2.18E-2</v>
      </c>
      <c r="D456" s="5">
        <f t="shared" si="46"/>
        <v>4.1800000000000004E-2</v>
      </c>
      <c r="E456" s="5">
        <f t="shared" si="47"/>
        <v>0.1893540000000021</v>
      </c>
      <c r="F456" s="5">
        <f t="shared" si="48"/>
        <v>4.7193540000000525</v>
      </c>
      <c r="G456" s="5">
        <f t="shared" si="51"/>
        <v>4.7</v>
      </c>
      <c r="H456" s="5">
        <f t="shared" si="50"/>
        <v>4.7</v>
      </c>
      <c r="I456" s="6">
        <f t="shared" si="49"/>
        <v>0.16999999999995019</v>
      </c>
    </row>
    <row r="457" spans="1:9" x14ac:dyDescent="0.25">
      <c r="A457" s="4">
        <v>4.5400000000000498</v>
      </c>
      <c r="B457" s="5">
        <v>0.02</v>
      </c>
      <c r="C457" s="5">
        <v>2.18E-2</v>
      </c>
      <c r="D457" s="5">
        <f t="shared" si="46"/>
        <v>4.1800000000000004E-2</v>
      </c>
      <c r="E457" s="5">
        <f t="shared" si="47"/>
        <v>0.18977200000000211</v>
      </c>
      <c r="F457" s="5">
        <f t="shared" si="48"/>
        <v>4.729772000000052</v>
      </c>
      <c r="G457" s="5">
        <f t="shared" si="51"/>
        <v>4.7</v>
      </c>
      <c r="H457" s="5">
        <f t="shared" si="50"/>
        <v>4.7</v>
      </c>
      <c r="I457" s="6">
        <f t="shared" si="49"/>
        <v>0.1599999999999504</v>
      </c>
    </row>
    <row r="458" spans="1:9" x14ac:dyDescent="0.25">
      <c r="A458" s="4">
        <v>4.5500000000000496</v>
      </c>
      <c r="B458" s="5">
        <v>0.02</v>
      </c>
      <c r="C458" s="5">
        <v>2.18E-2</v>
      </c>
      <c r="D458" s="5">
        <f t="shared" si="46"/>
        <v>4.1800000000000004E-2</v>
      </c>
      <c r="E458" s="5">
        <f t="shared" si="47"/>
        <v>0.19019000000000208</v>
      </c>
      <c r="F458" s="5">
        <f t="shared" si="48"/>
        <v>4.7401900000000516</v>
      </c>
      <c r="G458" s="5">
        <f t="shared" si="51"/>
        <v>4.7</v>
      </c>
      <c r="H458" s="5">
        <f t="shared" si="50"/>
        <v>4.7</v>
      </c>
      <c r="I458" s="6">
        <f t="shared" si="49"/>
        <v>0.14999999999995062</v>
      </c>
    </row>
    <row r="459" spans="1:9" x14ac:dyDescent="0.25">
      <c r="A459" s="4">
        <v>4.5600000000000502</v>
      </c>
      <c r="B459" s="5">
        <v>0.02</v>
      </c>
      <c r="C459" s="5">
        <v>2.18E-2</v>
      </c>
      <c r="D459" s="5">
        <f t="shared" si="46"/>
        <v>4.1800000000000004E-2</v>
      </c>
      <c r="E459" s="5">
        <f t="shared" si="47"/>
        <v>0.19060800000000211</v>
      </c>
      <c r="F459" s="5">
        <f t="shared" si="48"/>
        <v>4.7506080000000521</v>
      </c>
      <c r="G459" s="5">
        <f t="shared" si="51"/>
        <v>4.75</v>
      </c>
      <c r="H459" s="5">
        <f t="shared" si="50"/>
        <v>4.75</v>
      </c>
      <c r="I459" s="6">
        <f t="shared" si="49"/>
        <v>0.18999999999994976</v>
      </c>
    </row>
    <row r="460" spans="1:9" x14ac:dyDescent="0.25">
      <c r="A460" s="4">
        <v>4.57000000000005</v>
      </c>
      <c r="B460" s="5">
        <v>0.02</v>
      </c>
      <c r="C460" s="5">
        <v>2.18E-2</v>
      </c>
      <c r="D460" s="5">
        <f t="shared" si="46"/>
        <v>4.1800000000000004E-2</v>
      </c>
      <c r="E460" s="5">
        <f t="shared" si="47"/>
        <v>0.19102600000000211</v>
      </c>
      <c r="F460" s="5">
        <f t="shared" si="48"/>
        <v>4.7610260000000517</v>
      </c>
      <c r="G460" s="5">
        <f t="shared" si="51"/>
        <v>4.75</v>
      </c>
      <c r="H460" s="5">
        <f t="shared" si="50"/>
        <v>4.75</v>
      </c>
      <c r="I460" s="6">
        <f t="shared" si="49"/>
        <v>0.17999999999994998</v>
      </c>
    </row>
    <row r="461" spans="1:9" x14ac:dyDescent="0.25">
      <c r="A461" s="4">
        <v>4.5800000000000498</v>
      </c>
      <c r="B461" s="5">
        <v>0.02</v>
      </c>
      <c r="C461" s="5">
        <v>2.18E-2</v>
      </c>
      <c r="D461" s="5">
        <f t="shared" si="46"/>
        <v>4.1800000000000004E-2</v>
      </c>
      <c r="E461" s="5">
        <f t="shared" si="47"/>
        <v>0.19144400000000211</v>
      </c>
      <c r="F461" s="5">
        <f t="shared" si="48"/>
        <v>4.7714440000000522</v>
      </c>
      <c r="G461" s="5">
        <f t="shared" si="51"/>
        <v>4.75</v>
      </c>
      <c r="H461" s="5">
        <f t="shared" si="50"/>
        <v>4.75</v>
      </c>
      <c r="I461" s="6">
        <f t="shared" si="49"/>
        <v>0.16999999999995019</v>
      </c>
    </row>
    <row r="462" spans="1:9" x14ac:dyDescent="0.25">
      <c r="A462" s="4">
        <v>4.5900000000000496</v>
      </c>
      <c r="B462" s="5">
        <v>0.02</v>
      </c>
      <c r="C462" s="5">
        <v>2.18E-2</v>
      </c>
      <c r="D462" s="5">
        <f t="shared" si="46"/>
        <v>4.1800000000000004E-2</v>
      </c>
      <c r="E462" s="5">
        <f t="shared" si="47"/>
        <v>0.19186200000000209</v>
      </c>
      <c r="F462" s="5">
        <f t="shared" si="48"/>
        <v>4.7818620000000518</v>
      </c>
      <c r="G462" s="5">
        <f t="shared" si="51"/>
        <v>4.75</v>
      </c>
      <c r="H462" s="5">
        <f t="shared" si="50"/>
        <v>4.75</v>
      </c>
      <c r="I462" s="6">
        <f t="shared" si="49"/>
        <v>0.1599999999999504</v>
      </c>
    </row>
    <row r="463" spans="1:9" x14ac:dyDescent="0.25">
      <c r="A463" s="4">
        <v>4.6000000000000503</v>
      </c>
      <c r="B463" s="5">
        <v>0.02</v>
      </c>
      <c r="C463" s="5">
        <v>2.18E-2</v>
      </c>
      <c r="D463" s="5">
        <f t="shared" si="46"/>
        <v>4.1800000000000004E-2</v>
      </c>
      <c r="E463" s="5">
        <f t="shared" si="47"/>
        <v>0.19228000000000212</v>
      </c>
      <c r="F463" s="5">
        <f t="shared" si="48"/>
        <v>4.7922800000000523</v>
      </c>
      <c r="G463" s="5">
        <f t="shared" si="51"/>
        <v>4.75</v>
      </c>
      <c r="H463" s="5">
        <f t="shared" si="50"/>
        <v>4.75</v>
      </c>
      <c r="I463" s="6">
        <f t="shared" si="49"/>
        <v>0.14999999999994973</v>
      </c>
    </row>
    <row r="464" spans="1:9" x14ac:dyDescent="0.25">
      <c r="A464" s="4">
        <v>4.6100000000000501</v>
      </c>
      <c r="B464" s="5">
        <v>0.02</v>
      </c>
      <c r="C464" s="5">
        <v>2.18E-2</v>
      </c>
      <c r="D464" s="5">
        <f t="shared" si="46"/>
        <v>4.1800000000000004E-2</v>
      </c>
      <c r="E464" s="5">
        <f t="shared" si="47"/>
        <v>0.19269800000000212</v>
      </c>
      <c r="F464" s="5">
        <f t="shared" si="48"/>
        <v>4.8026980000000519</v>
      </c>
      <c r="G464" s="5">
        <f t="shared" si="51"/>
        <v>4.8000000000000007</v>
      </c>
      <c r="H464" s="5">
        <f t="shared" si="50"/>
        <v>4.8000000000000007</v>
      </c>
      <c r="I464" s="6">
        <f t="shared" si="49"/>
        <v>0.18999999999995065</v>
      </c>
    </row>
    <row r="465" spans="1:9" x14ac:dyDescent="0.25">
      <c r="A465" s="4">
        <v>4.6200000000000498</v>
      </c>
      <c r="B465" s="5">
        <v>0.02</v>
      </c>
      <c r="C465" s="5">
        <v>2.18E-2</v>
      </c>
      <c r="D465" s="5">
        <f t="shared" si="46"/>
        <v>4.1800000000000004E-2</v>
      </c>
      <c r="E465" s="5">
        <f t="shared" si="47"/>
        <v>0.19311600000000209</v>
      </c>
      <c r="F465" s="5">
        <f t="shared" si="48"/>
        <v>4.8131160000000524</v>
      </c>
      <c r="G465" s="5">
        <f t="shared" si="51"/>
        <v>4.8000000000000007</v>
      </c>
      <c r="H465" s="5">
        <f t="shared" si="50"/>
        <v>4.8000000000000007</v>
      </c>
      <c r="I465" s="6">
        <f t="shared" si="49"/>
        <v>0.17999999999995087</v>
      </c>
    </row>
    <row r="466" spans="1:9" x14ac:dyDescent="0.25">
      <c r="A466" s="4">
        <v>4.6300000000000496</v>
      </c>
      <c r="B466" s="5">
        <v>0.02</v>
      </c>
      <c r="C466" s="5">
        <v>2.18E-2</v>
      </c>
      <c r="D466" s="5">
        <f t="shared" si="46"/>
        <v>4.1800000000000004E-2</v>
      </c>
      <c r="E466" s="5">
        <f t="shared" si="47"/>
        <v>0.19353400000000209</v>
      </c>
      <c r="F466" s="5">
        <f t="shared" si="48"/>
        <v>4.8235340000000519</v>
      </c>
      <c r="G466" s="5">
        <f t="shared" si="51"/>
        <v>4.8000000000000007</v>
      </c>
      <c r="H466" s="5">
        <f t="shared" si="50"/>
        <v>4.8000000000000007</v>
      </c>
      <c r="I466" s="6">
        <f t="shared" si="49"/>
        <v>0.16999999999995108</v>
      </c>
    </row>
    <row r="467" spans="1:9" x14ac:dyDescent="0.25">
      <c r="A467" s="4">
        <v>4.6400000000000503</v>
      </c>
      <c r="B467" s="5">
        <v>0.02</v>
      </c>
      <c r="C467" s="5">
        <v>2.18E-2</v>
      </c>
      <c r="D467" s="5">
        <f t="shared" si="46"/>
        <v>4.1800000000000004E-2</v>
      </c>
      <c r="E467" s="5">
        <f t="shared" si="47"/>
        <v>0.19395200000000212</v>
      </c>
      <c r="F467" s="5">
        <f t="shared" si="48"/>
        <v>4.8339520000000524</v>
      </c>
      <c r="G467" s="5">
        <f t="shared" si="51"/>
        <v>4.8000000000000007</v>
      </c>
      <c r="H467" s="5">
        <f t="shared" si="50"/>
        <v>4.8000000000000007</v>
      </c>
      <c r="I467" s="6">
        <f t="shared" si="49"/>
        <v>0.1599999999999504</v>
      </c>
    </row>
    <row r="468" spans="1:9" x14ac:dyDescent="0.25">
      <c r="A468" s="4">
        <v>4.6500000000000501</v>
      </c>
      <c r="B468" s="5">
        <v>0.02</v>
      </c>
      <c r="C468" s="5">
        <v>2.18E-2</v>
      </c>
      <c r="D468" s="5">
        <f t="shared" si="46"/>
        <v>4.1800000000000004E-2</v>
      </c>
      <c r="E468" s="5">
        <f t="shared" si="47"/>
        <v>0.19437000000000212</v>
      </c>
      <c r="F468" s="5">
        <f t="shared" si="48"/>
        <v>4.844370000000052</v>
      </c>
      <c r="G468" s="5">
        <f t="shared" si="51"/>
        <v>4.8000000000000007</v>
      </c>
      <c r="H468" s="5">
        <f t="shared" si="50"/>
        <v>4.8000000000000007</v>
      </c>
      <c r="I468" s="6">
        <f t="shared" si="49"/>
        <v>0.14999999999995062</v>
      </c>
    </row>
    <row r="469" spans="1:9" x14ac:dyDescent="0.25">
      <c r="A469" s="4">
        <v>4.6600000000000499</v>
      </c>
      <c r="B469" s="5">
        <v>0.02</v>
      </c>
      <c r="C469" s="5">
        <v>2.18E-2</v>
      </c>
      <c r="D469" s="5">
        <f t="shared" si="46"/>
        <v>4.1800000000000004E-2</v>
      </c>
      <c r="E469" s="5">
        <f t="shared" si="47"/>
        <v>0.1947880000000021</v>
      </c>
      <c r="F469" s="5">
        <f t="shared" si="48"/>
        <v>4.8547880000000516</v>
      </c>
      <c r="G469" s="5">
        <f t="shared" si="51"/>
        <v>4.8500000000000005</v>
      </c>
      <c r="H469" s="5">
        <f t="shared" si="50"/>
        <v>4.8500000000000005</v>
      </c>
      <c r="I469" s="6">
        <f t="shared" si="49"/>
        <v>0.18999999999995065</v>
      </c>
    </row>
    <row r="470" spans="1:9" x14ac:dyDescent="0.25">
      <c r="A470" s="4">
        <v>4.6700000000000497</v>
      </c>
      <c r="B470" s="5">
        <v>0.02</v>
      </c>
      <c r="C470" s="5">
        <v>2.18E-2</v>
      </c>
      <c r="D470" s="5">
        <f t="shared" si="46"/>
        <v>4.1800000000000004E-2</v>
      </c>
      <c r="E470" s="5">
        <f t="shared" si="47"/>
        <v>0.1952060000000021</v>
      </c>
      <c r="F470" s="5">
        <f t="shared" si="48"/>
        <v>4.8652060000000521</v>
      </c>
      <c r="G470" s="5">
        <f t="shared" si="51"/>
        <v>4.8500000000000005</v>
      </c>
      <c r="H470" s="5">
        <f t="shared" si="50"/>
        <v>4.8500000000000005</v>
      </c>
      <c r="I470" s="6">
        <f t="shared" si="49"/>
        <v>0.17999999999995087</v>
      </c>
    </row>
    <row r="471" spans="1:9" x14ac:dyDescent="0.25">
      <c r="A471" s="4">
        <v>4.6800000000000503</v>
      </c>
      <c r="B471" s="5">
        <v>0.02</v>
      </c>
      <c r="C471" s="5">
        <v>2.18E-2</v>
      </c>
      <c r="D471" s="5">
        <f t="shared" si="46"/>
        <v>4.1800000000000004E-2</v>
      </c>
      <c r="E471" s="5">
        <f t="shared" si="47"/>
        <v>0.19562400000000213</v>
      </c>
      <c r="F471" s="5">
        <f t="shared" si="48"/>
        <v>4.8756240000000526</v>
      </c>
      <c r="G471" s="5">
        <f t="shared" si="51"/>
        <v>4.8500000000000005</v>
      </c>
      <c r="H471" s="5">
        <f t="shared" si="50"/>
        <v>4.8500000000000005</v>
      </c>
      <c r="I471" s="6">
        <f t="shared" si="49"/>
        <v>0.16999999999995019</v>
      </c>
    </row>
    <row r="472" spans="1:9" x14ac:dyDescent="0.25">
      <c r="A472" s="4">
        <v>4.6900000000000501</v>
      </c>
      <c r="B472" s="5">
        <v>0.02</v>
      </c>
      <c r="C472" s="5">
        <v>2.18E-2</v>
      </c>
      <c r="D472" s="5">
        <f t="shared" si="46"/>
        <v>4.1800000000000004E-2</v>
      </c>
      <c r="E472" s="5">
        <f t="shared" si="47"/>
        <v>0.1960420000000021</v>
      </c>
      <c r="F472" s="5">
        <f t="shared" si="48"/>
        <v>4.8860420000000522</v>
      </c>
      <c r="G472" s="5">
        <f t="shared" si="51"/>
        <v>4.8500000000000005</v>
      </c>
      <c r="H472" s="5">
        <f t="shared" si="50"/>
        <v>4.8500000000000005</v>
      </c>
      <c r="I472" s="6">
        <f t="shared" si="49"/>
        <v>0.1599999999999504</v>
      </c>
    </row>
    <row r="473" spans="1:9" x14ac:dyDescent="0.25">
      <c r="A473" s="4">
        <v>4.7000000000000499</v>
      </c>
      <c r="B473" s="5">
        <v>0.02</v>
      </c>
      <c r="C473" s="5">
        <v>2.18E-2</v>
      </c>
      <c r="D473" s="5">
        <f t="shared" si="46"/>
        <v>4.1800000000000004E-2</v>
      </c>
      <c r="E473" s="5">
        <f t="shared" si="47"/>
        <v>0.19646000000000211</v>
      </c>
      <c r="F473" s="5">
        <f t="shared" si="48"/>
        <v>4.8964600000000518</v>
      </c>
      <c r="G473" s="5">
        <f t="shared" si="51"/>
        <v>4.8500000000000005</v>
      </c>
      <c r="H473" s="5">
        <f t="shared" si="50"/>
        <v>4.8500000000000005</v>
      </c>
      <c r="I473" s="6">
        <f t="shared" si="49"/>
        <v>0.14999999999995062</v>
      </c>
    </row>
    <row r="474" spans="1:9" x14ac:dyDescent="0.25">
      <c r="A474" s="4">
        <v>4.7100000000000497</v>
      </c>
      <c r="B474" s="5">
        <v>0.02</v>
      </c>
      <c r="C474" s="5">
        <v>2.18E-2</v>
      </c>
      <c r="D474" s="5">
        <f t="shared" si="46"/>
        <v>4.1800000000000004E-2</v>
      </c>
      <c r="E474" s="5">
        <f t="shared" si="47"/>
        <v>0.19687800000000211</v>
      </c>
      <c r="F474" s="5">
        <f t="shared" si="48"/>
        <v>4.9068780000000523</v>
      </c>
      <c r="G474" s="5">
        <f t="shared" si="51"/>
        <v>4.9000000000000004</v>
      </c>
      <c r="H474" s="5">
        <f t="shared" si="50"/>
        <v>4.9000000000000004</v>
      </c>
      <c r="I474" s="6">
        <f t="shared" si="49"/>
        <v>0.18999999999995065</v>
      </c>
    </row>
    <row r="475" spans="1:9" x14ac:dyDescent="0.25">
      <c r="A475" s="4">
        <v>4.7200000000000504</v>
      </c>
      <c r="B475" s="5">
        <v>0.02</v>
      </c>
      <c r="C475" s="5">
        <v>2.18E-2</v>
      </c>
      <c r="D475" s="5">
        <f t="shared" si="46"/>
        <v>4.1800000000000004E-2</v>
      </c>
      <c r="E475" s="5">
        <f t="shared" si="47"/>
        <v>0.19729600000000214</v>
      </c>
      <c r="F475" s="5">
        <f t="shared" si="48"/>
        <v>4.9172960000000527</v>
      </c>
      <c r="G475" s="5">
        <f t="shared" si="51"/>
        <v>4.9000000000000004</v>
      </c>
      <c r="H475" s="5">
        <f t="shared" si="50"/>
        <v>4.9000000000000004</v>
      </c>
      <c r="I475" s="6">
        <f t="shared" si="49"/>
        <v>0.17999999999994998</v>
      </c>
    </row>
    <row r="476" spans="1:9" x14ac:dyDescent="0.25">
      <c r="A476" s="4">
        <v>4.7300000000000502</v>
      </c>
      <c r="B476" s="5">
        <v>0.02</v>
      </c>
      <c r="C476" s="5">
        <v>2.18E-2</v>
      </c>
      <c r="D476" s="5">
        <f t="shared" si="46"/>
        <v>4.1800000000000004E-2</v>
      </c>
      <c r="E476" s="5">
        <f t="shared" si="47"/>
        <v>0.19771400000000211</v>
      </c>
      <c r="F476" s="5">
        <f t="shared" si="48"/>
        <v>4.9277140000000523</v>
      </c>
      <c r="G476" s="5">
        <f t="shared" si="51"/>
        <v>4.9000000000000004</v>
      </c>
      <c r="H476" s="5">
        <f t="shared" si="50"/>
        <v>4.9000000000000004</v>
      </c>
      <c r="I476" s="6">
        <f t="shared" si="49"/>
        <v>0.16999999999995019</v>
      </c>
    </row>
    <row r="477" spans="1:9" x14ac:dyDescent="0.25">
      <c r="A477" s="4">
        <v>4.74000000000005</v>
      </c>
      <c r="B477" s="5">
        <v>0.02</v>
      </c>
      <c r="C477" s="5">
        <v>2.18E-2</v>
      </c>
      <c r="D477" s="5">
        <f t="shared" si="46"/>
        <v>4.1800000000000004E-2</v>
      </c>
      <c r="E477" s="5">
        <f t="shared" si="47"/>
        <v>0.19813200000000211</v>
      </c>
      <c r="F477" s="5">
        <f t="shared" si="48"/>
        <v>4.9381320000000519</v>
      </c>
      <c r="G477" s="5">
        <f t="shared" si="51"/>
        <v>4.9000000000000004</v>
      </c>
      <c r="H477" s="5">
        <f t="shared" si="50"/>
        <v>4.9000000000000004</v>
      </c>
      <c r="I477" s="6">
        <f t="shared" si="49"/>
        <v>0.1599999999999504</v>
      </c>
    </row>
    <row r="478" spans="1:9" x14ac:dyDescent="0.25">
      <c r="A478" s="4">
        <v>4.7500000000000497</v>
      </c>
      <c r="B478" s="5">
        <v>0.02</v>
      </c>
      <c r="C478" s="5">
        <v>2.18E-2</v>
      </c>
      <c r="D478" s="5">
        <f t="shared" si="46"/>
        <v>4.1800000000000004E-2</v>
      </c>
      <c r="E478" s="5">
        <f t="shared" si="47"/>
        <v>0.19855000000000209</v>
      </c>
      <c r="F478" s="5">
        <f t="shared" si="48"/>
        <v>4.9485500000000515</v>
      </c>
      <c r="G478" s="5">
        <f t="shared" si="51"/>
        <v>4.9000000000000004</v>
      </c>
      <c r="H478" s="5">
        <f t="shared" si="50"/>
        <v>4.9000000000000004</v>
      </c>
      <c r="I478" s="6">
        <f t="shared" si="49"/>
        <v>0.14999999999995062</v>
      </c>
    </row>
    <row r="479" spans="1:9" x14ac:dyDescent="0.25">
      <c r="A479" s="4">
        <v>4.7600000000000504</v>
      </c>
      <c r="B479" s="5">
        <v>0.02</v>
      </c>
      <c r="C479" s="5">
        <v>2.18E-2</v>
      </c>
      <c r="D479" s="5">
        <f t="shared" si="46"/>
        <v>4.1800000000000004E-2</v>
      </c>
      <c r="E479" s="5">
        <f t="shared" si="47"/>
        <v>0.19896800000000212</v>
      </c>
      <c r="F479" s="5">
        <f t="shared" si="48"/>
        <v>4.9589680000000529</v>
      </c>
      <c r="G479" s="5">
        <f t="shared" si="51"/>
        <v>4.95</v>
      </c>
      <c r="H479" s="5">
        <f t="shared" si="50"/>
        <v>4.95</v>
      </c>
      <c r="I479" s="6">
        <f t="shared" si="49"/>
        <v>0.18999999999994976</v>
      </c>
    </row>
    <row r="480" spans="1:9" x14ac:dyDescent="0.25">
      <c r="A480" s="4">
        <v>4.7700000000000502</v>
      </c>
      <c r="B480" s="5">
        <v>0.02</v>
      </c>
      <c r="C480" s="5">
        <v>2.18E-2</v>
      </c>
      <c r="D480" s="5">
        <f t="shared" si="46"/>
        <v>4.1800000000000004E-2</v>
      </c>
      <c r="E480" s="5">
        <f t="shared" si="47"/>
        <v>0.19938600000000212</v>
      </c>
      <c r="F480" s="5">
        <f t="shared" si="48"/>
        <v>4.9693860000000525</v>
      </c>
      <c r="G480" s="5">
        <f t="shared" si="51"/>
        <v>4.95</v>
      </c>
      <c r="H480" s="5">
        <f t="shared" si="50"/>
        <v>4.95</v>
      </c>
      <c r="I480" s="6">
        <f t="shared" si="49"/>
        <v>0.17999999999994998</v>
      </c>
    </row>
    <row r="481" spans="1:9" x14ac:dyDescent="0.25">
      <c r="A481" s="4">
        <v>4.78000000000005</v>
      </c>
      <c r="B481" s="5">
        <v>0.02</v>
      </c>
      <c r="C481" s="5">
        <v>2.18E-2</v>
      </c>
      <c r="D481" s="5">
        <f t="shared" si="46"/>
        <v>4.1800000000000004E-2</v>
      </c>
      <c r="E481" s="5">
        <f t="shared" si="47"/>
        <v>0.19980400000000212</v>
      </c>
      <c r="F481" s="5">
        <f t="shared" si="48"/>
        <v>4.9798040000000521</v>
      </c>
      <c r="G481" s="5">
        <f t="shared" si="51"/>
        <v>4.95</v>
      </c>
      <c r="H481" s="5">
        <f t="shared" si="50"/>
        <v>4.95</v>
      </c>
      <c r="I481" s="6">
        <f t="shared" si="49"/>
        <v>0.16999999999995019</v>
      </c>
    </row>
    <row r="482" spans="1:9" x14ac:dyDescent="0.25">
      <c r="A482" s="4">
        <v>4.7900000000000498</v>
      </c>
      <c r="B482" s="5">
        <v>0.02</v>
      </c>
      <c r="C482" s="5">
        <v>2.18E-2</v>
      </c>
      <c r="D482" s="5">
        <f t="shared" si="46"/>
        <v>4.1800000000000004E-2</v>
      </c>
      <c r="E482" s="5">
        <f t="shared" si="47"/>
        <v>0.20022200000000209</v>
      </c>
      <c r="F482" s="5">
        <f t="shared" si="48"/>
        <v>4.9902220000000517</v>
      </c>
      <c r="G482" s="5">
        <f t="shared" si="51"/>
        <v>4.95</v>
      </c>
      <c r="H482" s="5">
        <f t="shared" si="50"/>
        <v>4.95</v>
      </c>
      <c r="I482" s="6">
        <f t="shared" si="49"/>
        <v>0.1599999999999504</v>
      </c>
    </row>
    <row r="483" spans="1:9" x14ac:dyDescent="0.25">
      <c r="A483" s="4">
        <v>4.8000000000000496</v>
      </c>
      <c r="B483" s="5">
        <v>0.02</v>
      </c>
      <c r="C483" s="5">
        <v>2.18E-2</v>
      </c>
      <c r="D483" s="5">
        <f t="shared" si="46"/>
        <v>4.1800000000000004E-2</v>
      </c>
      <c r="E483" s="5">
        <f t="shared" si="47"/>
        <v>0.20064000000000209</v>
      </c>
      <c r="F483" s="5">
        <f t="shared" si="48"/>
        <v>5.0006400000000513</v>
      </c>
      <c r="G483" s="5">
        <f t="shared" si="51"/>
        <v>5</v>
      </c>
      <c r="H483" s="5">
        <f t="shared" si="50"/>
        <v>5</v>
      </c>
      <c r="I483" s="6">
        <f t="shared" si="49"/>
        <v>0.19999999999995044</v>
      </c>
    </row>
    <row r="484" spans="1:9" x14ac:dyDescent="0.25">
      <c r="A484" s="4">
        <v>4.8100000000000502</v>
      </c>
      <c r="B484" s="5">
        <v>0.02</v>
      </c>
      <c r="C484" s="5">
        <v>2.18E-2</v>
      </c>
      <c r="D484" s="5">
        <f t="shared" si="46"/>
        <v>4.1800000000000004E-2</v>
      </c>
      <c r="E484" s="5">
        <f t="shared" si="47"/>
        <v>0.20105800000000212</v>
      </c>
      <c r="F484" s="5">
        <f t="shared" si="48"/>
        <v>5.0110580000000526</v>
      </c>
      <c r="G484" s="5">
        <f t="shared" si="51"/>
        <v>5</v>
      </c>
      <c r="H484" s="5">
        <f t="shared" si="50"/>
        <v>5</v>
      </c>
      <c r="I484" s="6">
        <f t="shared" si="49"/>
        <v>0.18999999999994976</v>
      </c>
    </row>
    <row r="485" spans="1:9" x14ac:dyDescent="0.25">
      <c r="A485" s="4">
        <v>4.82000000000005</v>
      </c>
      <c r="B485" s="5">
        <v>0.02</v>
      </c>
      <c r="C485" s="5">
        <v>2.18E-2</v>
      </c>
      <c r="D485" s="5">
        <f t="shared" si="46"/>
        <v>4.1800000000000004E-2</v>
      </c>
      <c r="E485" s="5">
        <f t="shared" si="47"/>
        <v>0.2014760000000021</v>
      </c>
      <c r="F485" s="5">
        <f t="shared" si="48"/>
        <v>5.0214760000000522</v>
      </c>
      <c r="G485" s="5">
        <f t="shared" si="51"/>
        <v>5</v>
      </c>
      <c r="H485" s="5">
        <f t="shared" si="50"/>
        <v>5</v>
      </c>
      <c r="I485" s="6">
        <f t="shared" si="49"/>
        <v>0.17999999999994998</v>
      </c>
    </row>
    <row r="486" spans="1:9" x14ac:dyDescent="0.25">
      <c r="A486" s="4">
        <v>4.8300000000000596</v>
      </c>
      <c r="B486" s="5">
        <v>0.02</v>
      </c>
      <c r="C486" s="5">
        <v>2.18E-2</v>
      </c>
      <c r="D486" s="5">
        <f t="shared" si="46"/>
        <v>4.1800000000000004E-2</v>
      </c>
      <c r="E486" s="5">
        <f t="shared" si="47"/>
        <v>0.20189400000000252</v>
      </c>
      <c r="F486" s="5">
        <f t="shared" si="48"/>
        <v>5.0318940000000625</v>
      </c>
      <c r="G486" s="5">
        <f t="shared" si="51"/>
        <v>5</v>
      </c>
      <c r="H486" s="5">
        <f t="shared" si="50"/>
        <v>5</v>
      </c>
      <c r="I486" s="6">
        <f t="shared" si="49"/>
        <v>0.16999999999994042</v>
      </c>
    </row>
    <row r="487" spans="1:9" x14ac:dyDescent="0.25">
      <c r="A487" s="4">
        <v>4.8400000000000603</v>
      </c>
      <c r="B487" s="5">
        <v>0.02</v>
      </c>
      <c r="C487" s="5">
        <v>2.18E-2</v>
      </c>
      <c r="D487" s="5">
        <f t="shared" si="46"/>
        <v>4.1800000000000004E-2</v>
      </c>
      <c r="E487" s="5">
        <f t="shared" si="47"/>
        <v>0.20231200000000255</v>
      </c>
      <c r="F487" s="5">
        <f t="shared" si="48"/>
        <v>5.042312000000063</v>
      </c>
      <c r="G487" s="5">
        <f t="shared" si="51"/>
        <v>5</v>
      </c>
      <c r="H487" s="5">
        <f t="shared" si="50"/>
        <v>5</v>
      </c>
      <c r="I487" s="6">
        <f t="shared" si="49"/>
        <v>0.15999999999993975</v>
      </c>
    </row>
    <row r="488" spans="1:9" x14ac:dyDescent="0.25">
      <c r="A488" s="4">
        <v>4.85000000000006</v>
      </c>
      <c r="B488" s="5">
        <v>0.02</v>
      </c>
      <c r="C488" s="5">
        <v>2.18E-2</v>
      </c>
      <c r="D488" s="5">
        <f t="shared" si="46"/>
        <v>4.1800000000000004E-2</v>
      </c>
      <c r="E488" s="5">
        <f t="shared" si="47"/>
        <v>0.20273000000000252</v>
      </c>
      <c r="F488" s="5">
        <f t="shared" si="48"/>
        <v>5.0527300000000626</v>
      </c>
      <c r="G488" s="5">
        <f t="shared" si="51"/>
        <v>5.0500000000000007</v>
      </c>
      <c r="H488" s="5">
        <f t="shared" si="50"/>
        <v>5.0500000000000007</v>
      </c>
      <c r="I488" s="6">
        <f t="shared" si="49"/>
        <v>0.19999999999994067</v>
      </c>
    </row>
    <row r="489" spans="1:9" x14ac:dyDescent="0.25">
      <c r="A489" s="4">
        <v>4.8600000000000598</v>
      </c>
      <c r="B489" s="5">
        <v>0.02</v>
      </c>
      <c r="C489" s="5">
        <v>2.18E-2</v>
      </c>
      <c r="D489" s="5">
        <f t="shared" si="46"/>
        <v>4.1800000000000004E-2</v>
      </c>
      <c r="E489" s="5">
        <f t="shared" si="47"/>
        <v>0.20314800000000252</v>
      </c>
      <c r="F489" s="5">
        <f t="shared" si="48"/>
        <v>5.0631480000000622</v>
      </c>
      <c r="G489" s="5">
        <f t="shared" si="51"/>
        <v>5.0500000000000007</v>
      </c>
      <c r="H489" s="5">
        <f t="shared" si="50"/>
        <v>5.0500000000000007</v>
      </c>
      <c r="I489" s="6">
        <f t="shared" si="49"/>
        <v>0.18999999999994088</v>
      </c>
    </row>
    <row r="490" spans="1:9" x14ac:dyDescent="0.25">
      <c r="A490" s="4">
        <v>4.8700000000000596</v>
      </c>
      <c r="B490" s="5">
        <v>0.02</v>
      </c>
      <c r="C490" s="5">
        <v>2.18E-2</v>
      </c>
      <c r="D490" s="5">
        <f t="shared" si="46"/>
        <v>4.1800000000000004E-2</v>
      </c>
      <c r="E490" s="5">
        <f t="shared" si="47"/>
        <v>0.20356600000000252</v>
      </c>
      <c r="F490" s="5">
        <f t="shared" si="48"/>
        <v>5.0735660000000617</v>
      </c>
      <c r="G490" s="5">
        <f t="shared" si="51"/>
        <v>5.0500000000000007</v>
      </c>
      <c r="H490" s="5">
        <f t="shared" si="50"/>
        <v>5.0500000000000007</v>
      </c>
      <c r="I490" s="6">
        <f t="shared" si="49"/>
        <v>0.1799999999999411</v>
      </c>
    </row>
    <row r="491" spans="1:9" x14ac:dyDescent="0.25">
      <c r="A491" s="4">
        <v>4.8800000000000603</v>
      </c>
      <c r="B491" s="5">
        <v>0.02</v>
      </c>
      <c r="C491" s="5">
        <v>2.18E-2</v>
      </c>
      <c r="D491" s="5">
        <f t="shared" si="46"/>
        <v>4.1800000000000004E-2</v>
      </c>
      <c r="E491" s="5">
        <f t="shared" si="47"/>
        <v>0.20398400000000255</v>
      </c>
      <c r="F491" s="5">
        <f t="shared" si="48"/>
        <v>5.0839840000000631</v>
      </c>
      <c r="G491" s="5">
        <f t="shared" si="51"/>
        <v>5.0500000000000007</v>
      </c>
      <c r="H491" s="5">
        <f t="shared" si="50"/>
        <v>5.0500000000000007</v>
      </c>
      <c r="I491" s="6">
        <f t="shared" si="49"/>
        <v>0.16999999999994042</v>
      </c>
    </row>
    <row r="492" spans="1:9" x14ac:dyDescent="0.25">
      <c r="A492" s="4">
        <v>4.8900000000000601</v>
      </c>
      <c r="B492" s="5">
        <v>0.02</v>
      </c>
      <c r="C492" s="5">
        <v>2.18E-2</v>
      </c>
      <c r="D492" s="5">
        <f t="shared" si="46"/>
        <v>4.1800000000000004E-2</v>
      </c>
      <c r="E492" s="5">
        <f t="shared" si="47"/>
        <v>0.20440200000000253</v>
      </c>
      <c r="F492" s="5">
        <f t="shared" si="48"/>
        <v>5.0944020000000627</v>
      </c>
      <c r="G492" s="5">
        <f t="shared" si="51"/>
        <v>5.0500000000000007</v>
      </c>
      <c r="H492" s="5">
        <f t="shared" si="50"/>
        <v>5.0500000000000007</v>
      </c>
      <c r="I492" s="6">
        <f t="shared" si="49"/>
        <v>0.15999999999994063</v>
      </c>
    </row>
    <row r="493" spans="1:9" x14ac:dyDescent="0.25">
      <c r="A493" s="4">
        <v>4.9000000000000599</v>
      </c>
      <c r="B493" s="5">
        <v>0.02</v>
      </c>
      <c r="C493" s="5">
        <v>2.18E-2</v>
      </c>
      <c r="D493" s="5">
        <f t="shared" si="46"/>
        <v>4.1800000000000004E-2</v>
      </c>
      <c r="E493" s="5">
        <f t="shared" si="47"/>
        <v>0.20482000000000253</v>
      </c>
      <c r="F493" s="5">
        <f t="shared" si="48"/>
        <v>5.1048200000000623</v>
      </c>
      <c r="G493" s="5">
        <f t="shared" si="51"/>
        <v>5.1000000000000005</v>
      </c>
      <c r="H493" s="5">
        <f t="shared" si="50"/>
        <v>5.1000000000000005</v>
      </c>
      <c r="I493" s="6">
        <f t="shared" si="49"/>
        <v>0.19999999999994067</v>
      </c>
    </row>
    <row r="494" spans="1:9" x14ac:dyDescent="0.25">
      <c r="A494" s="4">
        <v>4.9100000000000597</v>
      </c>
      <c r="B494" s="5">
        <v>0.02</v>
      </c>
      <c r="C494" s="5">
        <v>2.18E-2</v>
      </c>
      <c r="D494" s="5">
        <f t="shared" si="46"/>
        <v>4.1800000000000004E-2</v>
      </c>
      <c r="E494" s="5">
        <f t="shared" si="47"/>
        <v>0.2052380000000025</v>
      </c>
      <c r="F494" s="5">
        <f t="shared" si="48"/>
        <v>5.1152380000000619</v>
      </c>
      <c r="G494" s="5">
        <f t="shared" si="51"/>
        <v>5.1000000000000005</v>
      </c>
      <c r="H494" s="5">
        <f t="shared" si="50"/>
        <v>5.1000000000000005</v>
      </c>
      <c r="I494" s="6">
        <f t="shared" si="49"/>
        <v>0.18999999999994088</v>
      </c>
    </row>
    <row r="495" spans="1:9" x14ac:dyDescent="0.25">
      <c r="A495" s="4">
        <v>4.9200000000000603</v>
      </c>
      <c r="B495" s="5">
        <v>0.02</v>
      </c>
      <c r="C495" s="5">
        <v>2.18E-2</v>
      </c>
      <c r="D495" s="5">
        <f t="shared" si="46"/>
        <v>4.1800000000000004E-2</v>
      </c>
      <c r="E495" s="5">
        <f t="shared" si="47"/>
        <v>0.20565600000000253</v>
      </c>
      <c r="F495" s="5">
        <f t="shared" si="48"/>
        <v>5.1256560000000633</v>
      </c>
      <c r="G495" s="5">
        <f t="shared" si="51"/>
        <v>5.1000000000000005</v>
      </c>
      <c r="H495" s="5">
        <f t="shared" si="50"/>
        <v>5.1000000000000005</v>
      </c>
      <c r="I495" s="6">
        <f t="shared" si="49"/>
        <v>0.17999999999994021</v>
      </c>
    </row>
    <row r="496" spans="1:9" x14ac:dyDescent="0.25">
      <c r="A496" s="4">
        <v>4.9300000000000601</v>
      </c>
      <c r="B496" s="5">
        <v>0.02</v>
      </c>
      <c r="C496" s="5">
        <v>2.18E-2</v>
      </c>
      <c r="D496" s="5">
        <f t="shared" si="46"/>
        <v>4.1800000000000004E-2</v>
      </c>
      <c r="E496" s="5">
        <f t="shared" si="47"/>
        <v>0.20607400000000253</v>
      </c>
      <c r="F496" s="5">
        <f t="shared" si="48"/>
        <v>5.1360740000000629</v>
      </c>
      <c r="G496" s="5">
        <f t="shared" si="51"/>
        <v>5.1000000000000005</v>
      </c>
      <c r="H496" s="5">
        <f t="shared" si="50"/>
        <v>5.1000000000000005</v>
      </c>
      <c r="I496" s="6">
        <f t="shared" si="49"/>
        <v>0.16999999999994042</v>
      </c>
    </row>
    <row r="497" spans="1:9" x14ac:dyDescent="0.25">
      <c r="A497" s="4">
        <v>4.9400000000000599</v>
      </c>
      <c r="B497" s="5">
        <v>0.02</v>
      </c>
      <c r="C497" s="5">
        <v>2.18E-2</v>
      </c>
      <c r="D497" s="5">
        <f t="shared" si="46"/>
        <v>4.1800000000000004E-2</v>
      </c>
      <c r="E497" s="5">
        <f t="shared" si="47"/>
        <v>0.20649200000000253</v>
      </c>
      <c r="F497" s="5">
        <f t="shared" si="48"/>
        <v>5.1464920000000625</v>
      </c>
      <c r="G497" s="5">
        <f t="shared" si="51"/>
        <v>5.1000000000000005</v>
      </c>
      <c r="H497" s="5">
        <f t="shared" si="50"/>
        <v>5.1000000000000005</v>
      </c>
      <c r="I497" s="6">
        <f t="shared" si="49"/>
        <v>0.15999999999994063</v>
      </c>
    </row>
    <row r="498" spans="1:9" x14ac:dyDescent="0.25">
      <c r="A498" s="4">
        <v>4.9500000000000597</v>
      </c>
      <c r="B498" s="5">
        <v>0.02</v>
      </c>
      <c r="C498" s="5">
        <v>2.18E-2</v>
      </c>
      <c r="D498" s="5">
        <f t="shared" si="46"/>
        <v>4.1800000000000004E-2</v>
      </c>
      <c r="E498" s="5">
        <f t="shared" si="47"/>
        <v>0.20691000000000251</v>
      </c>
      <c r="F498" s="5">
        <f t="shared" si="48"/>
        <v>5.1569100000000621</v>
      </c>
      <c r="G498" s="5">
        <f t="shared" si="51"/>
        <v>5.15</v>
      </c>
      <c r="H498" s="5">
        <f t="shared" si="50"/>
        <v>5.15</v>
      </c>
      <c r="I498" s="6">
        <f t="shared" si="49"/>
        <v>0.19999999999994067</v>
      </c>
    </row>
    <row r="499" spans="1:9" x14ac:dyDescent="0.25">
      <c r="A499" s="4">
        <v>4.9600000000000604</v>
      </c>
      <c r="B499" s="5">
        <v>0.02</v>
      </c>
      <c r="C499" s="5">
        <v>2.18E-2</v>
      </c>
      <c r="D499" s="5">
        <f t="shared" si="46"/>
        <v>4.1800000000000004E-2</v>
      </c>
      <c r="E499" s="5">
        <f t="shared" si="47"/>
        <v>0.20732800000000254</v>
      </c>
      <c r="F499" s="5">
        <f t="shared" si="48"/>
        <v>5.1673280000000625</v>
      </c>
      <c r="G499" s="5">
        <f t="shared" si="51"/>
        <v>5.15</v>
      </c>
      <c r="H499" s="5">
        <f t="shared" si="50"/>
        <v>5.15</v>
      </c>
      <c r="I499" s="6">
        <f t="shared" si="49"/>
        <v>0.18999999999993999</v>
      </c>
    </row>
    <row r="500" spans="1:9" x14ac:dyDescent="0.25">
      <c r="A500" s="4">
        <v>4.9700000000000601</v>
      </c>
      <c r="B500" s="5">
        <v>0.02</v>
      </c>
      <c r="C500" s="5">
        <v>2.18E-2</v>
      </c>
      <c r="D500" s="5">
        <f t="shared" si="46"/>
        <v>4.1800000000000004E-2</v>
      </c>
      <c r="E500" s="5">
        <f t="shared" si="47"/>
        <v>0.20774600000000254</v>
      </c>
      <c r="F500" s="5">
        <f t="shared" si="48"/>
        <v>5.177746000000063</v>
      </c>
      <c r="G500" s="5">
        <f t="shared" si="51"/>
        <v>5.15</v>
      </c>
      <c r="H500" s="5">
        <f t="shared" si="50"/>
        <v>5.15</v>
      </c>
      <c r="I500" s="6">
        <f t="shared" si="49"/>
        <v>0.17999999999994021</v>
      </c>
    </row>
    <row r="501" spans="1:9" x14ac:dyDescent="0.25">
      <c r="A501" s="4">
        <v>4.9800000000000599</v>
      </c>
      <c r="B501" s="5">
        <v>0.02</v>
      </c>
      <c r="C501" s="5">
        <v>2.18E-2</v>
      </c>
      <c r="D501" s="5">
        <f t="shared" si="46"/>
        <v>4.1800000000000004E-2</v>
      </c>
      <c r="E501" s="5">
        <f t="shared" si="47"/>
        <v>0.20816400000000251</v>
      </c>
      <c r="F501" s="5">
        <f t="shared" si="48"/>
        <v>5.1881640000000626</v>
      </c>
      <c r="G501" s="5">
        <f t="shared" si="51"/>
        <v>5.15</v>
      </c>
      <c r="H501" s="5">
        <f t="shared" si="50"/>
        <v>5.15</v>
      </c>
      <c r="I501" s="6">
        <f t="shared" si="49"/>
        <v>0.16999999999994042</v>
      </c>
    </row>
    <row r="502" spans="1:9" x14ac:dyDescent="0.25">
      <c r="A502" s="4">
        <v>4.9900000000000597</v>
      </c>
      <c r="B502" s="5">
        <v>0.02</v>
      </c>
      <c r="C502" s="5">
        <v>2.18E-2</v>
      </c>
      <c r="D502" s="5">
        <f>B502+C502</f>
        <v>4.1800000000000004E-2</v>
      </c>
      <c r="E502" s="5">
        <f>A502*D502</f>
        <v>0.20858200000000252</v>
      </c>
      <c r="F502" s="5">
        <f>A502+E502</f>
        <v>5.1985820000000622</v>
      </c>
      <c r="G502" s="5">
        <f t="shared" si="51"/>
        <v>5.15</v>
      </c>
      <c r="H502" s="5">
        <f t="shared" si="50"/>
        <v>5.15</v>
      </c>
      <c r="I502" s="6">
        <f t="shared" si="49"/>
        <v>0.15999999999994063</v>
      </c>
    </row>
    <row r="503" spans="1:9" x14ac:dyDescent="0.25">
      <c r="A503" s="4">
        <v>5.0000000000000604</v>
      </c>
      <c r="B503" s="5">
        <v>0.02</v>
      </c>
      <c r="C503" s="5">
        <v>2.18E-2</v>
      </c>
      <c r="D503" s="5">
        <f>B503+C503</f>
        <v>4.1800000000000004E-2</v>
      </c>
      <c r="E503" s="5">
        <f>A503*D503</f>
        <v>0.20900000000000254</v>
      </c>
      <c r="F503" s="5">
        <f>A503+E503</f>
        <v>5.2090000000000627</v>
      </c>
      <c r="G503" s="5">
        <f t="shared" si="51"/>
        <v>5.2</v>
      </c>
      <c r="H503" s="5">
        <f t="shared" si="50"/>
        <v>5.2</v>
      </c>
      <c r="I503" s="6">
        <f t="shared" si="49"/>
        <v>0.19999999999993978</v>
      </c>
    </row>
  </sheetData>
  <pageMargins left="0.7" right="0.7" top="0.75" bottom="0.7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C9EE803A-9B8C-4DC3-930F-5CE939AD2D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046B2A1-F59A-499D-959F-A0B72DD4A575}">
  <ds:schemaRefs>
    <ds:schemaRef ds:uri="http://schemas.microsoft.com/sharepoint/v3/contenttype/forms"/>
  </ds:schemaRefs>
</ds:datastoreItem>
</file>

<file path=customXml/itemProps3.xml><?xml version="1.0" encoding="utf-8"?>
<ds:datastoreItem xmlns:ds="http://schemas.openxmlformats.org/officeDocument/2006/customXml" ds:itemID="{8AD4B029-9F4F-4E0E-BCF6-273122F4C750}">
  <ds:schemaRefs>
    <ds:schemaRef ds:uri="http://purl.org/dc/dcmitype/"/>
    <ds:schemaRef ds:uri="http://purl.org/dc/elements/1.1/"/>
    <ds:schemaRef ds:uri="http://schemas.microsoft.com/office/2006/documentManagement/types"/>
    <ds:schemaRef ds:uri="http://www.w3.org/XML/1998/namespace"/>
    <ds:schemaRef ds:uri="http://purl.org/dc/term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Instructions</vt:lpstr>
      <vt:lpstr>Unrounded Requirement Finder</vt:lpstr>
      <vt:lpstr>SY 14-15 Price Calculator</vt:lpstr>
      <vt:lpstr>SY 14-15 NonFederal Calculator</vt:lpstr>
      <vt:lpstr>SY 14-15 Split Calculator</vt:lpstr>
      <vt:lpstr>SY2014-2015 REPORT</vt:lpstr>
      <vt:lpstr>SY 13-14 Price Calculator</vt:lpstr>
      <vt:lpstr>SY 10-11 Price Calculator</vt:lpstr>
      <vt:lpstr>2012-2013 Pricing table</vt:lpstr>
      <vt:lpstr>2011-12 Pricing table</vt:lpstr>
      <vt:lpstr>Instructions!Print_Area</vt:lpstr>
      <vt:lpstr>'SY 14-15 NonFederal Calculator'!Print_Area</vt:lpstr>
      <vt:lpstr>'SY 14-15 Price Calculator'!Print_Area</vt:lpstr>
      <vt:lpstr>'SY 14-15 Split Calculator'!Print_Area</vt:lpstr>
      <vt:lpstr>'Unrounded Requirement Finder'!Print_Area</vt:lpstr>
    </vt:vector>
  </TitlesOfParts>
  <Company>USDA/FNS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Paid Lunch Equity: School Year 2012-2013 Calculations and Tool</dc:title>
  <dc:creator>mramirez</dc:creator>
  <cp:keywords>Paid Lunch Equity</cp:keywords>
  <cp:lastModifiedBy>Rachel Takara</cp:lastModifiedBy>
  <cp:lastPrinted>2013-10-22T13:06:58Z</cp:lastPrinted>
  <dcterms:created xsi:type="dcterms:W3CDTF">2011-05-25T19:12:04Z</dcterms:created>
  <dcterms:modified xsi:type="dcterms:W3CDTF">2014-01-16T20:50:43Z</dcterms:modified>
</cp:coreProperties>
</file>